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moor\Dropbox\LMU_teaching\FNCE_3410\Practice_problems\Ch14\"/>
    </mc:Choice>
  </mc:AlternateContent>
  <xr:revisionPtr revIDLastSave="0" documentId="13_ncr:1_{DE096F5C-5DB5-4E1A-A4CA-5DAAE05956A6}" xr6:coauthVersionLast="47" xr6:coauthVersionMax="47" xr10:uidLastSave="{00000000-0000-0000-0000-000000000000}"/>
  <bookViews>
    <workbookView xWindow="43095" yWindow="-105" windowWidth="14610" windowHeight="15585" xr2:uid="{9A147963-E057-46C9-B726-D3AB4F6025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48" i="1"/>
  <c r="C41" i="1"/>
  <c r="C40" i="1"/>
  <c r="C38" i="1"/>
  <c r="C37" i="1"/>
  <c r="C34" i="1"/>
  <c r="C33" i="1"/>
  <c r="C27" i="1"/>
  <c r="C25" i="1"/>
  <c r="C26" i="1"/>
  <c r="C24" i="1" s="1"/>
  <c r="D24" i="1" s="1"/>
  <c r="C30" i="1" s="1"/>
  <c r="C20" i="1"/>
  <c r="C19" i="1"/>
  <c r="C35" i="1" l="1"/>
</calcChain>
</file>

<file path=xl/sharedStrings.xml><?xml version="1.0" encoding="utf-8"?>
<sst xmlns="http://schemas.openxmlformats.org/spreadsheetml/2006/main" count="43" uniqueCount="42">
  <si>
    <t>1)</t>
  </si>
  <si>
    <t>Dividend at t=0</t>
  </si>
  <si>
    <t>Shares outstanding (millions)</t>
  </si>
  <si>
    <t xml:space="preserve">Beta </t>
  </si>
  <si>
    <t>Share price</t>
  </si>
  <si>
    <t>Bond Quote</t>
  </si>
  <si>
    <t>Bonds outstanding</t>
  </si>
  <si>
    <t>Time to maturity</t>
  </si>
  <si>
    <t>Marginal tax rate</t>
  </si>
  <si>
    <t xml:space="preserve">US T-bills yield </t>
  </si>
  <si>
    <t>EPS</t>
  </si>
  <si>
    <t>P/E Ratio</t>
  </si>
  <si>
    <t>Growth rate</t>
  </si>
  <si>
    <t>Semi-annual Coupon rate</t>
  </si>
  <si>
    <t>E(Rm)</t>
  </si>
  <si>
    <t>Capital Structure Weights</t>
  </si>
  <si>
    <t>Value of Debt</t>
  </si>
  <si>
    <t>Value of Equity</t>
  </si>
  <si>
    <t>Value of Firm</t>
  </si>
  <si>
    <t>Weight of Debt</t>
  </si>
  <si>
    <t>Weight of Equity</t>
  </si>
  <si>
    <t>Cost of Debt</t>
  </si>
  <si>
    <t>YTM</t>
  </si>
  <si>
    <t>NPER</t>
  </si>
  <si>
    <t>PMT</t>
  </si>
  <si>
    <t>PV</t>
  </si>
  <si>
    <t>FV</t>
  </si>
  <si>
    <t>CAPM</t>
  </si>
  <si>
    <t>Dividend Growth</t>
  </si>
  <si>
    <t>WACC using CAPM</t>
  </si>
  <si>
    <t>WACC using DGM</t>
  </si>
  <si>
    <t>Cost of Equity</t>
  </si>
  <si>
    <t>a)</t>
  </si>
  <si>
    <t>c)</t>
  </si>
  <si>
    <t>b)</t>
  </si>
  <si>
    <t>d)</t>
  </si>
  <si>
    <t>e)</t>
  </si>
  <si>
    <t>After tax cost of debt</t>
  </si>
  <si>
    <t>CF0</t>
  </si>
  <si>
    <t>CF1-30</t>
  </si>
  <si>
    <t>Using CAPM</t>
  </si>
  <si>
    <t>Using DGM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</si>
</sst>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10" fontId="2" fillId="0" borderId="4" xfId="0" applyNumberFormat="1" applyFont="1" applyBorder="1"/>
    <xf numFmtId="0" fontId="2" fillId="0" borderId="4" xfId="0" applyFont="1" applyBorder="1"/>
    <xf numFmtId="8" fontId="2" fillId="0" borderId="4" xfId="0" applyNumberFormat="1" applyFont="1" applyBorder="1"/>
    <xf numFmtId="0" fontId="0" fillId="0" borderId="5" xfId="0" applyBorder="1"/>
    <xf numFmtId="10" fontId="2" fillId="0" borderId="6" xfId="0" applyNumberFormat="1" applyFont="1" applyBorder="1"/>
    <xf numFmtId="37" fontId="2" fillId="0" borderId="4" xfId="0" applyNumberFormat="1" applyFont="1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1" fillId="0" borderId="8" xfId="0" applyFont="1" applyBorder="1"/>
    <xf numFmtId="0" fontId="0" fillId="0" borderId="0" xfId="0" applyBorder="1"/>
    <xf numFmtId="10" fontId="2" fillId="0" borderId="0" xfId="0" applyNumberFormat="1" applyFont="1" applyBorder="1"/>
    <xf numFmtId="10" fontId="0" fillId="0" borderId="0" xfId="0" applyNumberFormat="1"/>
    <xf numFmtId="10" fontId="0" fillId="0" borderId="9" xfId="0" applyNumberFormat="1" applyBorder="1"/>
    <xf numFmtId="37" fontId="0" fillId="0" borderId="0" xfId="0" applyNumberFormat="1"/>
    <xf numFmtId="37" fontId="0" fillId="0" borderId="7" xfId="0" applyNumberFormat="1" applyBorder="1"/>
    <xf numFmtId="10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FBBC5-3108-4B8B-BC48-8512BF1B5DC8}">
  <sheetPr codeName="Sheet1"/>
  <dimension ref="A2:D48"/>
  <sheetViews>
    <sheetView tabSelected="1" topLeftCell="A37" zoomScale="160" zoomScaleNormal="160" workbookViewId="0">
      <selection activeCell="C49" sqref="C49"/>
    </sheetView>
  </sheetViews>
  <sheetFormatPr defaultRowHeight="14.4" x14ac:dyDescent="0.3"/>
  <cols>
    <col min="1" max="1" width="3.33203125" customWidth="1"/>
    <col min="2" max="2" width="25.109375" bestFit="1" customWidth="1"/>
    <col min="3" max="3" width="20.6640625" bestFit="1" customWidth="1"/>
  </cols>
  <sheetData>
    <row r="2" spans="1:3" x14ac:dyDescent="0.3">
      <c r="A2" t="s">
        <v>0</v>
      </c>
      <c r="B2" s="1" t="s">
        <v>1</v>
      </c>
      <c r="C2" s="2">
        <v>1.5</v>
      </c>
    </row>
    <row r="3" spans="1:3" x14ac:dyDescent="0.3">
      <c r="B3" s="3" t="s">
        <v>9</v>
      </c>
      <c r="C3" s="4">
        <v>7.4999999999999997E-2</v>
      </c>
    </row>
    <row r="4" spans="1:3" x14ac:dyDescent="0.3">
      <c r="B4" s="3" t="s">
        <v>2</v>
      </c>
      <c r="C4" s="5">
        <v>10</v>
      </c>
    </row>
    <row r="5" spans="1:3" x14ac:dyDescent="0.3">
      <c r="B5" s="3" t="s">
        <v>10</v>
      </c>
      <c r="C5" s="5">
        <v>2</v>
      </c>
    </row>
    <row r="6" spans="1:3" x14ac:dyDescent="0.3">
      <c r="B6" s="3" t="s">
        <v>11</v>
      </c>
      <c r="C6" s="5">
        <v>17</v>
      </c>
    </row>
    <row r="7" spans="1:3" x14ac:dyDescent="0.3">
      <c r="B7" s="3" t="s">
        <v>12</v>
      </c>
      <c r="C7" s="4">
        <v>4.4999999999999998E-2</v>
      </c>
    </row>
    <row r="8" spans="1:3" x14ac:dyDescent="0.3">
      <c r="B8" s="3" t="s">
        <v>3</v>
      </c>
      <c r="C8" s="5">
        <v>2.2000000000000002</v>
      </c>
    </row>
    <row r="9" spans="1:3" x14ac:dyDescent="0.3">
      <c r="B9" s="3" t="s">
        <v>4</v>
      </c>
      <c r="C9" s="6">
        <v>38.57</v>
      </c>
    </row>
    <row r="10" spans="1:3" x14ac:dyDescent="0.3">
      <c r="B10" s="3" t="s">
        <v>5</v>
      </c>
      <c r="C10" s="5">
        <v>108.5</v>
      </c>
    </row>
    <row r="11" spans="1:3" x14ac:dyDescent="0.3">
      <c r="B11" s="3" t="s">
        <v>6</v>
      </c>
      <c r="C11" s="9">
        <v>50000</v>
      </c>
    </row>
    <row r="12" spans="1:3" x14ac:dyDescent="0.3">
      <c r="B12" s="3" t="s">
        <v>7</v>
      </c>
      <c r="C12" s="5">
        <v>14</v>
      </c>
    </row>
    <row r="13" spans="1:3" x14ac:dyDescent="0.3">
      <c r="B13" s="3" t="s">
        <v>13</v>
      </c>
      <c r="C13" s="4">
        <v>0.08</v>
      </c>
    </row>
    <row r="14" spans="1:3" x14ac:dyDescent="0.3">
      <c r="B14" s="3" t="s">
        <v>14</v>
      </c>
      <c r="C14" s="4">
        <v>0.115</v>
      </c>
    </row>
    <row r="15" spans="1:3" x14ac:dyDescent="0.3">
      <c r="B15" s="7" t="s">
        <v>8</v>
      </c>
      <c r="C15" s="8">
        <v>0.21</v>
      </c>
    </row>
    <row r="16" spans="1:3" x14ac:dyDescent="0.3">
      <c r="B16" s="15"/>
      <c r="C16" s="16"/>
    </row>
    <row r="17" spans="1:4" x14ac:dyDescent="0.3">
      <c r="A17" t="s">
        <v>32</v>
      </c>
      <c r="B17" s="10" t="s">
        <v>31</v>
      </c>
      <c r="C17" s="11"/>
    </row>
    <row r="18" spans="1:4" x14ac:dyDescent="0.3">
      <c r="B18" s="13"/>
    </row>
    <row r="19" spans="1:4" x14ac:dyDescent="0.3">
      <c r="B19" t="s">
        <v>27</v>
      </c>
      <c r="C19" s="17">
        <f>C3+C8*(C14-C3)</f>
        <v>0.16300000000000003</v>
      </c>
    </row>
    <row r="20" spans="1:4" x14ac:dyDescent="0.3">
      <c r="B20" t="s">
        <v>28</v>
      </c>
      <c r="C20" s="17">
        <f>(C2*(1+C7))/(C5*C6)+C7</f>
        <v>9.1102941176470581E-2</v>
      </c>
    </row>
    <row r="22" spans="1:4" x14ac:dyDescent="0.3">
      <c r="A22" t="s">
        <v>34</v>
      </c>
      <c r="B22" s="10" t="s">
        <v>21</v>
      </c>
      <c r="C22" s="11"/>
    </row>
    <row r="24" spans="1:4" x14ac:dyDescent="0.3">
      <c r="B24" s="12" t="s">
        <v>22</v>
      </c>
      <c r="C24" s="21">
        <f>RATE(C25,C26,C27,C28)</f>
        <v>3.5178568565114539E-2</v>
      </c>
      <c r="D24" s="18">
        <f>C24*2</f>
        <v>7.0357137130229078E-2</v>
      </c>
    </row>
    <row r="25" spans="1:4" x14ac:dyDescent="0.3">
      <c r="B25" t="s">
        <v>23</v>
      </c>
      <c r="C25">
        <f>C12*2</f>
        <v>28</v>
      </c>
    </row>
    <row r="26" spans="1:4" x14ac:dyDescent="0.3">
      <c r="B26" t="s">
        <v>24</v>
      </c>
      <c r="C26">
        <f>1000*C13/2</f>
        <v>40</v>
      </c>
    </row>
    <row r="27" spans="1:4" x14ac:dyDescent="0.3">
      <c r="B27" t="s">
        <v>25</v>
      </c>
      <c r="C27">
        <f>-C10*10</f>
        <v>-1085</v>
      </c>
    </row>
    <row r="28" spans="1:4" x14ac:dyDescent="0.3">
      <c r="B28" t="s">
        <v>26</v>
      </c>
      <c r="C28">
        <v>1000</v>
      </c>
    </row>
    <row r="30" spans="1:4" x14ac:dyDescent="0.3">
      <c r="B30" s="12" t="s">
        <v>37</v>
      </c>
      <c r="C30" s="18">
        <f>D24*(1-C15)</f>
        <v>5.5582138332880976E-2</v>
      </c>
    </row>
    <row r="32" spans="1:4" x14ac:dyDescent="0.3">
      <c r="A32" t="s">
        <v>33</v>
      </c>
      <c r="B32" s="10" t="s">
        <v>15</v>
      </c>
      <c r="C32" s="11"/>
    </row>
    <row r="33" spans="1:3" x14ac:dyDescent="0.3">
      <c r="B33" t="s">
        <v>16</v>
      </c>
      <c r="C33" s="19">
        <f>C11*C10*10</f>
        <v>54250000</v>
      </c>
    </row>
    <row r="34" spans="1:3" x14ac:dyDescent="0.3">
      <c r="B34" s="11" t="s">
        <v>17</v>
      </c>
      <c r="C34" s="20">
        <f>C4*C5*C6*1000000</f>
        <v>340000000</v>
      </c>
    </row>
    <row r="35" spans="1:3" x14ac:dyDescent="0.3">
      <c r="B35" t="s">
        <v>18</v>
      </c>
      <c r="C35" s="19">
        <f>C33+C34</f>
        <v>394250000</v>
      </c>
    </row>
    <row r="37" spans="1:3" x14ac:dyDescent="0.3">
      <c r="B37" t="s">
        <v>19</v>
      </c>
      <c r="C37" s="17">
        <f>C33/$C$35</f>
        <v>0.13760304375396323</v>
      </c>
    </row>
    <row r="38" spans="1:3" x14ac:dyDescent="0.3">
      <c r="B38" t="s">
        <v>20</v>
      </c>
      <c r="C38" s="17">
        <f>C34/$C$35</f>
        <v>0.86239695624603674</v>
      </c>
    </row>
    <row r="40" spans="1:3" x14ac:dyDescent="0.3">
      <c r="A40" t="s">
        <v>35</v>
      </c>
      <c r="B40" s="14" t="s">
        <v>29</v>
      </c>
      <c r="C40" s="18">
        <f>C38*C19+C37*C30</f>
        <v>0.14821897528106229</v>
      </c>
    </row>
    <row r="41" spans="1:3" x14ac:dyDescent="0.3">
      <c r="B41" s="14" t="s">
        <v>30</v>
      </c>
      <c r="C41" s="18">
        <f>C38*C20+C37*C30</f>
        <v>8.6215170588608225E-2</v>
      </c>
    </row>
    <row r="43" spans="1:3" x14ac:dyDescent="0.3">
      <c r="A43" t="s">
        <v>36</v>
      </c>
      <c r="B43" t="s">
        <v>38</v>
      </c>
      <c r="C43" s="19">
        <v>-500000</v>
      </c>
    </row>
    <row r="44" spans="1:3" x14ac:dyDescent="0.3">
      <c r="B44" t="s">
        <v>39</v>
      </c>
      <c r="C44" s="19">
        <v>75000</v>
      </c>
    </row>
    <row r="45" spans="1:3" x14ac:dyDescent="0.3">
      <c r="B45" t="s">
        <v>23</v>
      </c>
      <c r="C45">
        <v>30</v>
      </c>
    </row>
    <row r="47" spans="1:3" x14ac:dyDescent="0.3">
      <c r="B47" t="s">
        <v>40</v>
      </c>
      <c r="C47" s="19">
        <f>PV(C40,$C$45,$C$44)*-1+$C$43</f>
        <v>-1997.9191194620798</v>
      </c>
    </row>
    <row r="48" spans="1:3" x14ac:dyDescent="0.3">
      <c r="B48" t="s">
        <v>41</v>
      </c>
      <c r="C48" s="19">
        <f>PV(C41,$C$45,$C$44)*-1+$C$43</f>
        <v>297138.24951237964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2023-10-10T20:35:51Z</dcterms:created>
  <dcterms:modified xsi:type="dcterms:W3CDTF">2023-10-10T21:23:55Z</dcterms:modified>
</cp:coreProperties>
</file>