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dmoor\Dropbox\LMU_teaching\FNCE_3410\Spring_21\Modules\NPV\"/>
    </mc:Choice>
  </mc:AlternateContent>
  <xr:revisionPtr revIDLastSave="0" documentId="13_ncr:1_{3856887F-F02D-4673-A241-9F0F8E39F711}" xr6:coauthVersionLast="46" xr6:coauthVersionMax="46" xr10:uidLastSave="{00000000-0000-0000-0000-000000000000}"/>
  <bookViews>
    <workbookView xWindow="8760" yWindow="5340" windowWidth="6000" windowHeight="48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3" i="1" l="1"/>
  <c r="E78" i="1"/>
  <c r="E79" i="1"/>
  <c r="E80" i="1"/>
  <c r="E81" i="1"/>
  <c r="E82" i="1"/>
  <c r="E77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D50" i="1"/>
  <c r="C50" i="1"/>
  <c r="B72" i="1"/>
  <c r="B73" i="1"/>
  <c r="B74" i="1" s="1"/>
  <c r="B52" i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51" i="1"/>
  <c r="E48" i="1"/>
  <c r="E47" i="1"/>
  <c r="E46" i="1"/>
  <c r="C38" i="1"/>
  <c r="C39" i="1"/>
  <c r="C40" i="1"/>
  <c r="C41" i="1"/>
  <c r="C42" i="1"/>
  <c r="C43" i="1"/>
  <c r="C44" i="1"/>
  <c r="C27" i="1"/>
  <c r="C28" i="1"/>
  <c r="C29" i="1"/>
  <c r="C30" i="1"/>
  <c r="C31" i="1"/>
  <c r="C32" i="1"/>
  <c r="C33" i="1"/>
  <c r="C34" i="1"/>
  <c r="C35" i="1"/>
  <c r="C36" i="1"/>
  <c r="C37" i="1"/>
  <c r="C26" i="1"/>
  <c r="C25" i="1"/>
  <c r="B27" i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26" i="1"/>
  <c r="C23" i="1"/>
  <c r="C22" i="1"/>
  <c r="D20" i="1"/>
  <c r="E20" i="1"/>
  <c r="C20" i="1"/>
  <c r="D19" i="1"/>
  <c r="E19" i="1"/>
  <c r="C19" i="1"/>
  <c r="D18" i="1"/>
  <c r="E18" i="1"/>
  <c r="C18" i="1"/>
  <c r="D15" i="1"/>
  <c r="E15" i="1"/>
  <c r="C15" i="1"/>
  <c r="J6" i="1"/>
  <c r="K6" i="1"/>
  <c r="J7" i="1"/>
  <c r="K7" i="1"/>
  <c r="J8" i="1"/>
  <c r="K8" i="1"/>
  <c r="J9" i="1"/>
  <c r="K9" i="1"/>
  <c r="J10" i="1"/>
  <c r="K10" i="1"/>
  <c r="J11" i="1"/>
  <c r="K11" i="1"/>
  <c r="I7" i="1"/>
  <c r="I8" i="1"/>
  <c r="I9" i="1"/>
  <c r="I10" i="1"/>
  <c r="I11" i="1"/>
  <c r="I6" i="1"/>
  <c r="F8" i="1"/>
  <c r="F9" i="1" s="1"/>
  <c r="F10" i="1" s="1"/>
  <c r="F11" i="1" s="1"/>
  <c r="G8" i="1"/>
  <c r="G9" i="1" s="1"/>
  <c r="G10" i="1" s="1"/>
  <c r="G11" i="1" s="1"/>
  <c r="H8" i="1"/>
  <c r="H9" i="1" s="1"/>
  <c r="H10" i="1" s="1"/>
  <c r="H11" i="1" s="1"/>
  <c r="G7" i="1"/>
  <c r="H7" i="1"/>
  <c r="F7" i="1"/>
  <c r="G6" i="1"/>
  <c r="H6" i="1"/>
  <c r="F6" i="1"/>
  <c r="D14" i="1"/>
  <c r="E14" i="1"/>
  <c r="C14" i="1"/>
  <c r="D13" i="1"/>
  <c r="E13" i="1"/>
  <c r="C13" i="1"/>
</calcChain>
</file>

<file path=xl/sharedStrings.xml><?xml version="1.0" encoding="utf-8"?>
<sst xmlns="http://schemas.openxmlformats.org/spreadsheetml/2006/main" count="25" uniqueCount="15">
  <si>
    <t>Year</t>
  </si>
  <si>
    <t>Angry Sloths</t>
  </si>
  <si>
    <t>Schrute Farms</t>
  </si>
  <si>
    <t>Return of the Stapler</t>
  </si>
  <si>
    <t>NPV</t>
  </si>
  <si>
    <t>IRR</t>
  </si>
  <si>
    <t>Payback</t>
  </si>
  <si>
    <t>Rate</t>
  </si>
  <si>
    <t>Decision?</t>
  </si>
  <si>
    <t>b)</t>
  </si>
  <si>
    <t>a)</t>
  </si>
  <si>
    <t>c)</t>
  </si>
  <si>
    <t>IRR-1</t>
  </si>
  <si>
    <t>IRR-2</t>
  </si>
  <si>
    <t>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</si>
</sst>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2" formatCode="_(&quot;$&quot;* #,##0_);_(&quot;$&quot;* \(#,##0\);_(&quot;$&quot;* &quot;-&quot;_);_(@_)"/>
    <numFmt numFmtId="168" formatCode="0.00\ &quot;years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2" fontId="0" fillId="0" borderId="0" xfId="0" applyNumberFormat="1"/>
    <xf numFmtId="37" fontId="0" fillId="0" borderId="0" xfId="0" applyNumberFormat="1"/>
    <xf numFmtId="8" fontId="0" fillId="0" borderId="0" xfId="0" applyNumberFormat="1"/>
    <xf numFmtId="9" fontId="0" fillId="0" borderId="0" xfId="0" applyNumberFormat="1"/>
    <xf numFmtId="10" fontId="0" fillId="0" borderId="0" xfId="0" applyNumberFormat="1"/>
    <xf numFmtId="39" fontId="0" fillId="0" borderId="0" xfId="0" applyNumberFormat="1"/>
    <xf numFmtId="168" fontId="0" fillId="0" borderId="0" xfId="0" applyNumberFormat="1"/>
    <xf numFmtId="2" fontId="0" fillId="0" borderId="0" xfId="0" applyNumberForma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Sheet1!$B$25:$B$44</c:f>
              <c:numCache>
                <c:formatCode>0%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0.15000000000000002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0.39999999999999997</c:v>
                </c:pt>
                <c:pt idx="8">
                  <c:v>0.44999999999999996</c:v>
                </c:pt>
                <c:pt idx="9">
                  <c:v>0.49999999999999994</c:v>
                </c:pt>
                <c:pt idx="10">
                  <c:v>0.54999999999999993</c:v>
                </c:pt>
                <c:pt idx="11">
                  <c:v>0.6</c:v>
                </c:pt>
                <c:pt idx="12">
                  <c:v>0.65</c:v>
                </c:pt>
                <c:pt idx="13">
                  <c:v>0.70000000000000007</c:v>
                </c:pt>
                <c:pt idx="14">
                  <c:v>0.75000000000000011</c:v>
                </c:pt>
                <c:pt idx="15">
                  <c:v>0.80000000000000016</c:v>
                </c:pt>
                <c:pt idx="16">
                  <c:v>0.8500000000000002</c:v>
                </c:pt>
                <c:pt idx="17">
                  <c:v>0.90000000000000024</c:v>
                </c:pt>
                <c:pt idx="18">
                  <c:v>0.95000000000000029</c:v>
                </c:pt>
                <c:pt idx="19">
                  <c:v>1.0000000000000002</c:v>
                </c:pt>
              </c:numCache>
            </c:numRef>
          </c:xVal>
          <c:yVal>
            <c:numRef>
              <c:f>Sheet1!$C$25:$C$44</c:f>
              <c:numCache>
                <c:formatCode>"$"#,##0.00_);[Red]\("$"#,##0.00\)</c:formatCode>
                <c:ptCount val="20"/>
                <c:pt idx="0">
                  <c:v>-10081.525897621032</c:v>
                </c:pt>
                <c:pt idx="1">
                  <c:v>14299.383425126201</c:v>
                </c:pt>
                <c:pt idx="2">
                  <c:v>28264.635678987222</c:v>
                </c:pt>
                <c:pt idx="3">
                  <c:v>35221.193415637885</c:v>
                </c:pt>
                <c:pt idx="4">
                  <c:v>37462.399999999994</c:v>
                </c:pt>
                <c:pt idx="5">
                  <c:v>36547.389797275973</c:v>
                </c:pt>
                <c:pt idx="6">
                  <c:v>33544.646292571299</c:v>
                </c:pt>
                <c:pt idx="7">
                  <c:v>29190.813351579709</c:v>
                </c:pt>
                <c:pt idx="8">
                  <c:v>23995.723984063545</c:v>
                </c:pt>
                <c:pt idx="9">
                  <c:v>18312.757201646105</c:v>
                </c:pt>
                <c:pt idx="10">
                  <c:v>12386.519250955083</c:v>
                </c:pt>
                <c:pt idx="11">
                  <c:v>6385.498046875</c:v>
                </c:pt>
                <c:pt idx="12">
                  <c:v>424.63838295941241</c:v>
                </c:pt>
                <c:pt idx="13">
                  <c:v>-5418.9189474714804</c:v>
                </c:pt>
                <c:pt idx="14">
                  <c:v>-11094.781936098065</c:v>
                </c:pt>
                <c:pt idx="15">
                  <c:v>-16571.491473183327</c:v>
                </c:pt>
                <c:pt idx="16">
                  <c:v>-21830.964881337859</c:v>
                </c:pt>
                <c:pt idx="17">
                  <c:v>-26864.52762995346</c:v>
                </c:pt>
                <c:pt idx="18">
                  <c:v>-31670.069246056693</c:v>
                </c:pt>
                <c:pt idx="19">
                  <c:v>-36250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BFF-4665-BC76-104413A87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1551408"/>
        <c:axId val="801552240"/>
      </c:scatterChart>
      <c:valAx>
        <c:axId val="801551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552240"/>
        <c:crosses val="autoZero"/>
        <c:crossBetween val="midCat"/>
      </c:valAx>
      <c:valAx>
        <c:axId val="80155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1551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Sheet1!$B$50:$B$74</c:f>
              <c:numCache>
                <c:formatCode>0%</c:formatCode>
                <c:ptCount val="25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</c:numCache>
            </c:numRef>
          </c:xVal>
          <c:yVal>
            <c:numRef>
              <c:f>Sheet1!$C$50:$C$74</c:f>
              <c:numCache>
                <c:formatCode>"$"#,##0.00_);[Red]\("$"#,##0.00\)</c:formatCode>
                <c:ptCount val="25"/>
                <c:pt idx="0">
                  <c:v>85122.676054798649</c:v>
                </c:pt>
                <c:pt idx="1">
                  <c:v>75673.997553297901</c:v>
                </c:pt>
                <c:pt idx="2">
                  <c:v>66630.167694935401</c:v>
                </c:pt>
                <c:pt idx="3">
                  <c:v>57968.969671526225</c:v>
                </c:pt>
                <c:pt idx="4">
                  <c:v>49669.64578006271</c:v>
                </c:pt>
                <c:pt idx="5">
                  <c:v>41712.786942923791</c:v>
                </c:pt>
                <c:pt idx="6">
                  <c:v>34080.231644036248</c:v>
                </c:pt>
                <c:pt idx="7">
                  <c:v>26754.973392746819</c:v>
                </c:pt>
                <c:pt idx="8">
                  <c:v>19721.075918756251</c:v>
                </c:pt>
                <c:pt idx="9">
                  <c:v>12963.595382828964</c:v>
                </c:pt>
                <c:pt idx="10">
                  <c:v>6468.5089603647648</c:v>
                </c:pt>
                <c:pt idx="11">
                  <c:v>222.64921935432358</c:v>
                </c:pt>
                <c:pt idx="12">
                  <c:v>-5786.3562283099163</c:v>
                </c:pt>
                <c:pt idx="13">
                  <c:v>-11570.140271936485</c:v>
                </c:pt>
                <c:pt idx="14">
                  <c:v>-17139.647467513714</c:v>
                </c:pt>
                <c:pt idx="15">
                  <c:v>-22505.181206572044</c:v>
                </c:pt>
                <c:pt idx="16">
                  <c:v>-27676.44723475803</c:v>
                </c:pt>
                <c:pt idx="17">
                  <c:v>-32662.5938335885</c:v>
                </c:pt>
                <c:pt idx="18">
                  <c:v>-37472.248949364497</c:v>
                </c:pt>
                <c:pt idx="19">
                  <c:v>-42113.554526748951</c:v>
                </c:pt>
                <c:pt idx="20">
                  <c:v>-46594.198280711542</c:v>
                </c:pt>
                <c:pt idx="21">
                  <c:v>-50921.443119131058</c:v>
                </c:pt>
                <c:pt idx="22">
                  <c:v>-55102.154409058916</c:v>
                </c:pt>
                <c:pt idx="23">
                  <c:v>-59142.825262265047</c:v>
                </c:pt>
                <c:pt idx="24">
                  <c:v>-63049.600000000006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73-4ADC-94B7-67C13A6B6FC2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Sheet1!$B$50:$B$74</c:f>
              <c:numCache>
                <c:formatCode>0%</c:formatCode>
                <c:ptCount val="25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</c:numCache>
            </c:numRef>
          </c:xVal>
          <c:yVal>
            <c:numRef>
              <c:f>Sheet1!$D$50:$D$74</c:f>
              <c:numCache>
                <c:formatCode>"$"#,##0.00_);[Red]\("$"#,##0.00\)</c:formatCode>
                <c:ptCount val="25"/>
                <c:pt idx="0">
                  <c:v>79075.375224616029</c:v>
                </c:pt>
                <c:pt idx="1">
                  <c:v>70111.934474036534</c:v>
                </c:pt>
                <c:pt idx="2">
                  <c:v>61581.895758867293</c:v>
                </c:pt>
                <c:pt idx="3">
                  <c:v>53459.432224011718</c:v>
                </c:pt>
                <c:pt idx="4">
                  <c:v>45720.515971568733</c:v>
                </c:pt>
                <c:pt idx="5">
                  <c:v>38342.775779269316</c:v>
                </c:pt>
                <c:pt idx="6">
                  <c:v>31305.367356101866</c:v>
                </c:pt>
                <c:pt idx="7">
                  <c:v>24588.854921144841</c:v>
                </c:pt>
                <c:pt idx="8">
                  <c:v>18175.103019449249</c:v>
                </c:pt>
                <c:pt idx="9">
                  <c:v>12047.177602126001</c:v>
                </c:pt>
                <c:pt idx="10">
                  <c:v>6189.2554983547016</c:v>
                </c:pt>
                <c:pt idx="11">
                  <c:v>586.54149638174567</c:v>
                </c:pt>
                <c:pt idx="12">
                  <c:v>-4774.8076699459634</c:v>
                </c:pt>
                <c:pt idx="13">
                  <c:v>-9907.75306179584</c:v>
                </c:pt>
                <c:pt idx="14">
                  <c:v>-14824.437572702358</c:v>
                </c:pt>
                <c:pt idx="15">
                  <c:v>-19536.24477595085</c:v>
                </c:pt>
                <c:pt idx="16">
                  <c:v>-24053.853044987802</c:v>
                </c:pt>
                <c:pt idx="17">
                  <c:v>-28387.285364880256</c:v>
                </c:pt>
                <c:pt idx="18">
                  <c:v>-32545.955212587607</c:v>
                </c:pt>
                <c:pt idx="19">
                  <c:v>-36538.708847736591</c:v>
                </c:pt>
                <c:pt idx="20">
                  <c:v>-40373.864323238377</c:v>
                </c:pt>
                <c:pt idx="21">
                  <c:v>-44059.247496041295</c:v>
                </c:pt>
                <c:pt idx="22">
                  <c:v>-47602.225292214251</c:v>
                </c:pt>
                <c:pt idx="23">
                  <c:v>-51009.736457081803</c:v>
                </c:pt>
                <c:pt idx="24">
                  <c:v>-54288.319999999992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D73-4ADC-94B7-67C13A6B6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0599520"/>
        <c:axId val="520601600"/>
      </c:scatterChart>
      <c:valAx>
        <c:axId val="520599520"/>
        <c:scaling>
          <c:orientation val="minMax"/>
          <c:max val="0.13"/>
          <c:min val="8.0000000000000016E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601600"/>
        <c:crosses val="autoZero"/>
        <c:crossBetween val="midCat"/>
      </c:valAx>
      <c:valAx>
        <c:axId val="52060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599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23</xdr:row>
      <xdr:rowOff>102394</xdr:rowOff>
    </xdr:from>
    <xdr:to>
      <xdr:col>9</xdr:col>
      <xdr:colOff>66675</xdr:colOff>
      <xdr:row>38</xdr:row>
      <xdr:rowOff>130969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670E45-D322-479A-9EAC-4B5DBD9419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</xdr:colOff>
      <xdr:row>39</xdr:row>
      <xdr:rowOff>54769</xdr:rowOff>
    </xdr:from>
    <xdr:to>
      <xdr:col>6</xdr:col>
      <xdr:colOff>576266</xdr:colOff>
      <xdr:row>54</xdr:row>
      <xdr:rowOff>83344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7C08BA-C0F0-4874-8922-188AA5F8A1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50"/>
  <sheetViews>
    <sheetView tabSelected="1" topLeftCell="A4" zoomScale="205" zoomScaleNormal="205" workbookViewId="0">
      <selection activeCell="C10" sqref="C10"/>
    </sheetView>
  </sheetViews>
  <sheetFormatPr defaultRowHeight="14.4" x14ac:dyDescent="0.3"/>
  <cols>
    <col min="1" max="1" width="3.33203125" customWidth="1"/>
    <col min="2" max="2" width="7.109375" customWidth="1"/>
    <col min="3" max="3" width="12.44140625" bestFit="1" customWidth="1"/>
    <col min="4" max="4" width="11.88671875" customWidth="1"/>
    <col min="5" max="5" width="13.109375" customWidth="1"/>
    <col min="6" max="6" width="10.44140625" bestFit="1" customWidth="1"/>
    <col min="7" max="7" width="12.21875" bestFit="1" customWidth="1"/>
    <col min="8" max="8" width="11.109375" bestFit="1" customWidth="1"/>
    <col min="9" max="9" width="10.44140625" bestFit="1" customWidth="1"/>
  </cols>
  <sheetData>
    <row r="2" spans="1:11" x14ac:dyDescent="0.3">
      <c r="B2" t="s">
        <v>6</v>
      </c>
      <c r="C2">
        <v>3.75</v>
      </c>
    </row>
    <row r="3" spans="1:11" x14ac:dyDescent="0.3">
      <c r="B3" t="s">
        <v>7</v>
      </c>
      <c r="C3" s="6">
        <v>0.11</v>
      </c>
    </row>
    <row r="5" spans="1:11" ht="32.4" customHeight="1" x14ac:dyDescent="0.3">
      <c r="B5" s="1" t="s">
        <v>0</v>
      </c>
      <c r="C5" s="2" t="s">
        <v>1</v>
      </c>
      <c r="D5" s="2" t="s">
        <v>2</v>
      </c>
      <c r="E5" s="2" t="s">
        <v>3</v>
      </c>
    </row>
    <row r="6" spans="1:11" x14ac:dyDescent="0.3">
      <c r="B6">
        <v>0</v>
      </c>
      <c r="C6" s="3">
        <v>-250000</v>
      </c>
      <c r="D6" s="3">
        <v>-185000</v>
      </c>
      <c r="E6" s="3">
        <v>-170000</v>
      </c>
      <c r="F6" s="3">
        <f>C6</f>
        <v>-250000</v>
      </c>
      <c r="G6" s="3">
        <f t="shared" ref="G6:H6" si="0">D6</f>
        <v>-185000</v>
      </c>
      <c r="H6" s="3">
        <f t="shared" si="0"/>
        <v>-170000</v>
      </c>
      <c r="I6" s="8">
        <f>IF(AND(F6*F7&lt;0,F6&lt;0),$B6+(-F6/C7),)</f>
        <v>0</v>
      </c>
      <c r="J6" s="8">
        <f t="shared" ref="J6:K11" si="1">IF(AND(G6*G7&lt;0,G6&lt;0),$B6+(-G6/D7),)</f>
        <v>0</v>
      </c>
      <c r="K6" s="8">
        <f t="shared" si="1"/>
        <v>0</v>
      </c>
    </row>
    <row r="7" spans="1:11" x14ac:dyDescent="0.3">
      <c r="B7">
        <v>1</v>
      </c>
      <c r="C7" s="4">
        <v>55000</v>
      </c>
      <c r="D7" s="4">
        <v>34500</v>
      </c>
      <c r="E7" s="4">
        <v>160000</v>
      </c>
      <c r="F7" s="3">
        <f>F6+C7</f>
        <v>-195000</v>
      </c>
      <c r="G7" s="3">
        <f t="shared" ref="G7:H7" si="2">G6+D7</f>
        <v>-150500</v>
      </c>
      <c r="H7" s="3">
        <f t="shared" si="2"/>
        <v>-10000</v>
      </c>
      <c r="I7" s="8">
        <f t="shared" ref="I7:I11" si="3">IF(AND(F7*F8&lt;0,F7&lt;0),$B7+(-F7/C8),)</f>
        <v>0</v>
      </c>
      <c r="J7" s="8">
        <f t="shared" si="1"/>
        <v>0</v>
      </c>
      <c r="K7" s="8">
        <f t="shared" si="1"/>
        <v>1.0625</v>
      </c>
    </row>
    <row r="8" spans="1:11" x14ac:dyDescent="0.3">
      <c r="B8">
        <v>2</v>
      </c>
      <c r="C8" s="4">
        <v>80000</v>
      </c>
      <c r="D8" s="4">
        <v>35000</v>
      </c>
      <c r="E8" s="4">
        <v>160000</v>
      </c>
      <c r="F8" s="3">
        <f t="shared" ref="F8:F11" si="4">F7+C8</f>
        <v>-115000</v>
      </c>
      <c r="G8" s="3">
        <f t="shared" ref="G8:G11" si="5">G7+D8</f>
        <v>-115500</v>
      </c>
      <c r="H8" s="3">
        <f t="shared" ref="H8:H11" si="6">H7+E8</f>
        <v>150000</v>
      </c>
      <c r="I8" s="8">
        <f t="shared" si="3"/>
        <v>0</v>
      </c>
      <c r="J8" s="8">
        <f t="shared" si="1"/>
        <v>0</v>
      </c>
      <c r="K8" s="8">
        <f t="shared" si="1"/>
        <v>0</v>
      </c>
    </row>
    <row r="9" spans="1:11" x14ac:dyDescent="0.3">
      <c r="B9">
        <v>3</v>
      </c>
      <c r="C9" s="4">
        <v>100000</v>
      </c>
      <c r="D9" s="4">
        <v>45000</v>
      </c>
      <c r="E9" s="4">
        <v>160000</v>
      </c>
      <c r="F9" s="3">
        <f t="shared" si="4"/>
        <v>-15000</v>
      </c>
      <c r="G9" s="3">
        <f t="shared" si="5"/>
        <v>-70500</v>
      </c>
      <c r="H9" s="3">
        <f t="shared" si="6"/>
        <v>310000</v>
      </c>
      <c r="I9" s="8">
        <f t="shared" si="3"/>
        <v>3.2727272727272725</v>
      </c>
      <c r="J9" s="8">
        <f t="shared" si="1"/>
        <v>0</v>
      </c>
      <c r="K9" s="8">
        <f t="shared" si="1"/>
        <v>0</v>
      </c>
    </row>
    <row r="10" spans="1:11" x14ac:dyDescent="0.3">
      <c r="B10">
        <v>4</v>
      </c>
      <c r="C10" s="4">
        <v>55000</v>
      </c>
      <c r="D10" s="4">
        <v>68000</v>
      </c>
      <c r="E10" s="4">
        <v>160000</v>
      </c>
      <c r="F10" s="3">
        <f t="shared" si="4"/>
        <v>40000</v>
      </c>
      <c r="G10" s="3">
        <f t="shared" si="5"/>
        <v>-2500</v>
      </c>
      <c r="H10" s="3">
        <f t="shared" si="6"/>
        <v>470000</v>
      </c>
      <c r="I10" s="8">
        <f t="shared" si="3"/>
        <v>0</v>
      </c>
      <c r="J10" s="8">
        <f t="shared" si="1"/>
        <v>4.0274725274725274</v>
      </c>
      <c r="K10" s="8">
        <f t="shared" si="1"/>
        <v>0</v>
      </c>
    </row>
    <row r="11" spans="1:11" x14ac:dyDescent="0.3">
      <c r="B11">
        <v>5</v>
      </c>
      <c r="C11" s="3">
        <v>55000</v>
      </c>
      <c r="D11" s="3">
        <v>91000</v>
      </c>
      <c r="E11" s="3">
        <v>-520000</v>
      </c>
      <c r="F11" s="3">
        <f t="shared" si="4"/>
        <v>95000</v>
      </c>
      <c r="G11" s="3">
        <f t="shared" si="5"/>
        <v>88500</v>
      </c>
      <c r="H11" s="3">
        <f t="shared" si="6"/>
        <v>-50000</v>
      </c>
      <c r="I11" s="8">
        <f t="shared" si="3"/>
        <v>0</v>
      </c>
      <c r="J11" s="8">
        <f t="shared" si="1"/>
        <v>0</v>
      </c>
      <c r="K11" s="8">
        <f t="shared" si="1"/>
        <v>0</v>
      </c>
    </row>
    <row r="12" spans="1:11" x14ac:dyDescent="0.3">
      <c r="C12" s="5"/>
      <c r="D12" s="5"/>
      <c r="E12" s="5"/>
      <c r="I12" s="8"/>
    </row>
    <row r="13" spans="1:11" x14ac:dyDescent="0.3">
      <c r="A13" t="s">
        <v>10</v>
      </c>
      <c r="B13" t="s">
        <v>4</v>
      </c>
      <c r="C13" s="3">
        <f>NPV($C$3,C7:C11)+C6</f>
        <v>6468.5089603646775</v>
      </c>
      <c r="D13" s="3">
        <f t="shared" ref="D13:E13" si="7">NPV($C$3,D7:D11)+D6</f>
        <v>6189.2554983545851</v>
      </c>
      <c r="E13" s="3">
        <f t="shared" si="7"/>
        <v>17796.619744094496</v>
      </c>
    </row>
    <row r="14" spans="1:11" x14ac:dyDescent="0.3">
      <c r="B14" t="s">
        <v>5</v>
      </c>
      <c r="C14" s="7">
        <f>IRR(C6:C11)</f>
        <v>0.12036373875074324</v>
      </c>
      <c r="D14" s="7">
        <f t="shared" ref="D14:E14" si="8">IRR(D6:D11)</f>
        <v>0.12107289956267597</v>
      </c>
      <c r="E14" s="7">
        <f t="shared" si="8"/>
        <v>6.7668647371935897E-2</v>
      </c>
    </row>
    <row r="15" spans="1:11" x14ac:dyDescent="0.3">
      <c r="B15" t="s">
        <v>6</v>
      </c>
      <c r="C15" s="9">
        <f>MAX(I6:I11)</f>
        <v>3.2727272727272725</v>
      </c>
      <c r="D15" s="9">
        <f t="shared" ref="D15:E15" si="9">MAX(J6:J11)</f>
        <v>4.0274725274725274</v>
      </c>
      <c r="E15" s="9">
        <f t="shared" si="9"/>
        <v>1.0625</v>
      </c>
    </row>
    <row r="16" spans="1:11" x14ac:dyDescent="0.3">
      <c r="H16" s="5"/>
    </row>
    <row r="17" spans="1:8" x14ac:dyDescent="0.3">
      <c r="A17" t="s">
        <v>9</v>
      </c>
      <c r="C17" s="10" t="s">
        <v>8</v>
      </c>
      <c r="D17" s="10"/>
      <c r="E17" s="10"/>
      <c r="H17" s="5"/>
    </row>
    <row r="18" spans="1:8" x14ac:dyDescent="0.3">
      <c r="B18" t="s">
        <v>4</v>
      </c>
      <c r="C18" t="str">
        <f>IF(C13&gt;0,"Accept","Reject")</f>
        <v>Accept</v>
      </c>
      <c r="D18" t="str">
        <f t="shared" ref="D18:E18" si="10">IF(D13&gt;0,"Accept","Reject")</f>
        <v>Accept</v>
      </c>
      <c r="E18" t="str">
        <f t="shared" si="10"/>
        <v>Accept</v>
      </c>
      <c r="H18" s="5"/>
    </row>
    <row r="19" spans="1:8" x14ac:dyDescent="0.3">
      <c r="B19" t="s">
        <v>5</v>
      </c>
      <c r="C19" t="str">
        <f>IF(C14&gt;$C$3,"Accept","Reject")</f>
        <v>Accept</v>
      </c>
      <c r="D19" t="str">
        <f t="shared" ref="D19:E19" si="11">IF(D14&gt;$C$3,"Accept","Reject")</f>
        <v>Accept</v>
      </c>
      <c r="E19" t="str">
        <f t="shared" si="11"/>
        <v>Reject</v>
      </c>
      <c r="H19" s="5"/>
    </row>
    <row r="20" spans="1:8" x14ac:dyDescent="0.3">
      <c r="B20" t="s">
        <v>6</v>
      </c>
      <c r="C20" t="str">
        <f>IF(C15&lt;$C$2,"Accept","Reject")</f>
        <v>Accept</v>
      </c>
      <c r="D20" t="str">
        <f t="shared" ref="D20:E20" si="12">IF(D15&lt;$C$2,"Accept","Reject")</f>
        <v>Reject</v>
      </c>
      <c r="E20" t="str">
        <f t="shared" si="12"/>
        <v>Accept</v>
      </c>
      <c r="H20" s="5"/>
    </row>
    <row r="21" spans="1:8" x14ac:dyDescent="0.3">
      <c r="H21" s="5"/>
    </row>
    <row r="22" spans="1:8" x14ac:dyDescent="0.3">
      <c r="A22" t="s">
        <v>11</v>
      </c>
      <c r="B22" t="s">
        <v>12</v>
      </c>
      <c r="C22" s="7">
        <f>IRR(E6:E11)</f>
        <v>6.7668647371935897E-2</v>
      </c>
      <c r="H22" s="5"/>
    </row>
    <row r="23" spans="1:8" x14ac:dyDescent="0.3">
      <c r="B23" t="s">
        <v>13</v>
      </c>
      <c r="C23" s="7">
        <f>IRR(E6:E11,0.5)</f>
        <v>0.65359364599260195</v>
      </c>
      <c r="H23" s="5"/>
    </row>
    <row r="24" spans="1:8" x14ac:dyDescent="0.3">
      <c r="H24" s="5"/>
    </row>
    <row r="25" spans="1:8" x14ac:dyDescent="0.3">
      <c r="B25" s="6">
        <v>0.05</v>
      </c>
      <c r="C25" s="5">
        <f>NPV(B25,$E$7:$E$11)+$E$6</f>
        <v>-10081.525897621032</v>
      </c>
      <c r="H25" s="5"/>
    </row>
    <row r="26" spans="1:8" x14ac:dyDescent="0.3">
      <c r="B26" s="6">
        <f>B25+0.05</f>
        <v>0.1</v>
      </c>
      <c r="C26" s="5">
        <f>NPV(B26,$E$7:$E$11)+$E$6</f>
        <v>14299.383425126201</v>
      </c>
      <c r="H26" s="5"/>
    </row>
    <row r="27" spans="1:8" x14ac:dyDescent="0.3">
      <c r="B27" s="6">
        <f t="shared" ref="B27:B46" si="13">B26+0.05</f>
        <v>0.15000000000000002</v>
      </c>
      <c r="C27" s="5">
        <f t="shared" ref="C27:C44" si="14">NPV(B27,$E$7:$E$11)+$E$6</f>
        <v>28264.635678987222</v>
      </c>
      <c r="H27" s="5"/>
    </row>
    <row r="28" spans="1:8" x14ac:dyDescent="0.3">
      <c r="B28" s="6">
        <f t="shared" si="13"/>
        <v>0.2</v>
      </c>
      <c r="C28" s="5">
        <f t="shared" si="14"/>
        <v>35221.193415637885</v>
      </c>
      <c r="H28" s="5"/>
    </row>
    <row r="29" spans="1:8" x14ac:dyDescent="0.3">
      <c r="B29" s="6">
        <f t="shared" si="13"/>
        <v>0.25</v>
      </c>
      <c r="C29" s="5">
        <f t="shared" si="14"/>
        <v>37462.399999999994</v>
      </c>
      <c r="H29" s="5"/>
    </row>
    <row r="30" spans="1:8" x14ac:dyDescent="0.3">
      <c r="B30" s="6">
        <f t="shared" si="13"/>
        <v>0.3</v>
      </c>
      <c r="C30" s="5">
        <f t="shared" si="14"/>
        <v>36547.389797275973</v>
      </c>
      <c r="H30" s="5"/>
    </row>
    <row r="31" spans="1:8" x14ac:dyDescent="0.3">
      <c r="B31" s="6">
        <f t="shared" si="13"/>
        <v>0.35</v>
      </c>
      <c r="C31" s="5">
        <f t="shared" si="14"/>
        <v>33544.646292571299</v>
      </c>
      <c r="H31" s="5"/>
    </row>
    <row r="32" spans="1:8" x14ac:dyDescent="0.3">
      <c r="B32" s="6">
        <f t="shared" si="13"/>
        <v>0.39999999999999997</v>
      </c>
      <c r="C32" s="5">
        <f t="shared" si="14"/>
        <v>29190.813351579709</v>
      </c>
      <c r="H32" s="5"/>
    </row>
    <row r="33" spans="1:8" x14ac:dyDescent="0.3">
      <c r="B33" s="6">
        <f t="shared" si="13"/>
        <v>0.44999999999999996</v>
      </c>
      <c r="C33" s="5">
        <f t="shared" si="14"/>
        <v>23995.723984063545</v>
      </c>
      <c r="H33" s="5"/>
    </row>
    <row r="34" spans="1:8" x14ac:dyDescent="0.3">
      <c r="B34" s="6">
        <f t="shared" si="13"/>
        <v>0.49999999999999994</v>
      </c>
      <c r="C34" s="5">
        <f t="shared" si="14"/>
        <v>18312.757201646105</v>
      </c>
      <c r="H34" s="5"/>
    </row>
    <row r="35" spans="1:8" x14ac:dyDescent="0.3">
      <c r="B35" s="6">
        <f t="shared" si="13"/>
        <v>0.54999999999999993</v>
      </c>
      <c r="C35" s="5">
        <f t="shared" si="14"/>
        <v>12386.519250955083</v>
      </c>
      <c r="H35" s="5"/>
    </row>
    <row r="36" spans="1:8" x14ac:dyDescent="0.3">
      <c r="B36" s="6">
        <f t="shared" si="13"/>
        <v>0.6</v>
      </c>
      <c r="C36" s="5">
        <f t="shared" si="14"/>
        <v>6385.498046875</v>
      </c>
      <c r="H36" s="5"/>
    </row>
    <row r="37" spans="1:8" x14ac:dyDescent="0.3">
      <c r="B37" s="6">
        <f t="shared" si="13"/>
        <v>0.65</v>
      </c>
      <c r="C37" s="5">
        <f t="shared" si="14"/>
        <v>424.63838295941241</v>
      </c>
      <c r="H37" s="5"/>
    </row>
    <row r="38" spans="1:8" x14ac:dyDescent="0.3">
      <c r="B38" s="6">
        <f t="shared" si="13"/>
        <v>0.70000000000000007</v>
      </c>
      <c r="C38" s="5">
        <f t="shared" si="14"/>
        <v>-5418.9189474714804</v>
      </c>
      <c r="H38" s="5"/>
    </row>
    <row r="39" spans="1:8" x14ac:dyDescent="0.3">
      <c r="B39" s="6">
        <f t="shared" si="13"/>
        <v>0.75000000000000011</v>
      </c>
      <c r="C39" s="5">
        <f t="shared" si="14"/>
        <v>-11094.781936098065</v>
      </c>
      <c r="H39" s="5"/>
    </row>
    <row r="40" spans="1:8" x14ac:dyDescent="0.3">
      <c r="B40" s="6">
        <f t="shared" si="13"/>
        <v>0.80000000000000016</v>
      </c>
      <c r="C40" s="5">
        <f t="shared" si="14"/>
        <v>-16571.491473183327</v>
      </c>
      <c r="H40" s="5"/>
    </row>
    <row r="41" spans="1:8" x14ac:dyDescent="0.3">
      <c r="B41" s="6">
        <f t="shared" si="13"/>
        <v>0.8500000000000002</v>
      </c>
      <c r="C41" s="5">
        <f t="shared" si="14"/>
        <v>-21830.964881337859</v>
      </c>
      <c r="H41" s="5"/>
    </row>
    <row r="42" spans="1:8" x14ac:dyDescent="0.3">
      <c r="B42" s="6">
        <f t="shared" si="13"/>
        <v>0.90000000000000024</v>
      </c>
      <c r="C42" s="5">
        <f t="shared" si="14"/>
        <v>-26864.52762995346</v>
      </c>
      <c r="H42" s="5"/>
    </row>
    <row r="43" spans="1:8" x14ac:dyDescent="0.3">
      <c r="B43" s="6">
        <f t="shared" si="13"/>
        <v>0.95000000000000029</v>
      </c>
      <c r="C43" s="5">
        <f t="shared" si="14"/>
        <v>-31670.069246056693</v>
      </c>
      <c r="H43" s="5"/>
    </row>
    <row r="44" spans="1:8" x14ac:dyDescent="0.3">
      <c r="B44" s="6">
        <f t="shared" si="13"/>
        <v>1.0000000000000002</v>
      </c>
      <c r="C44" s="5">
        <f t="shared" si="14"/>
        <v>-36250</v>
      </c>
      <c r="H44" s="5"/>
    </row>
    <row r="45" spans="1:8" x14ac:dyDescent="0.3">
      <c r="H45" s="5"/>
    </row>
    <row r="46" spans="1:8" x14ac:dyDescent="0.3">
      <c r="A46" t="s">
        <v>14</v>
      </c>
      <c r="B46" t="s">
        <v>4</v>
      </c>
      <c r="C46" s="3">
        <v>6468.5089603646775</v>
      </c>
      <c r="D46" s="3">
        <v>6189.2554983545851</v>
      </c>
      <c r="E46" t="str">
        <f>IF(C46&gt;D46,"Angry Sloths","Schrute Farms")</f>
        <v>Angry Sloths</v>
      </c>
      <c r="H46" s="5"/>
    </row>
    <row r="47" spans="1:8" x14ac:dyDescent="0.3">
      <c r="B47" t="s">
        <v>5</v>
      </c>
      <c r="C47" s="7">
        <v>0.12036373875074324</v>
      </c>
      <c r="D47" s="7">
        <v>0.12107289956267597</v>
      </c>
      <c r="E47" t="str">
        <f>IF(C47&gt;D47,"Angry Sloths","Schrute Farms")</f>
        <v>Schrute Farms</v>
      </c>
      <c r="H47" s="5"/>
    </row>
    <row r="48" spans="1:8" x14ac:dyDescent="0.3">
      <c r="B48" t="s">
        <v>6</v>
      </c>
      <c r="C48" s="9">
        <v>3.2727272727272725</v>
      </c>
      <c r="D48" s="9">
        <v>4.0274725274725274</v>
      </c>
      <c r="E48" t="str">
        <f>IF(C48&lt;D48,"Angry Sloths","Schrute Farms")</f>
        <v>Angry Sloths</v>
      </c>
      <c r="H48" s="5"/>
    </row>
    <row r="49" spans="2:8" x14ac:dyDescent="0.3">
      <c r="H49" s="5"/>
    </row>
    <row r="50" spans="2:8" x14ac:dyDescent="0.3">
      <c r="B50" s="6">
        <v>0.01</v>
      </c>
      <c r="C50" s="5">
        <f>NPV($B50,C$7:C$11)+C$6</f>
        <v>85122.676054798649</v>
      </c>
      <c r="D50" s="5">
        <f>NPV($B50,D$7:D$11)+D$6</f>
        <v>79075.375224616029</v>
      </c>
      <c r="H50" s="5"/>
    </row>
    <row r="51" spans="2:8" x14ac:dyDescent="0.3">
      <c r="B51" s="6">
        <f>B50+0.01</f>
        <v>0.02</v>
      </c>
      <c r="C51" s="5">
        <f t="shared" ref="C51:D74" si="15">NPV($B51,C$7:C$11)+C$6</f>
        <v>75673.997553297901</v>
      </c>
      <c r="D51" s="5">
        <f t="shared" si="15"/>
        <v>70111.934474036534</v>
      </c>
      <c r="H51" s="5"/>
    </row>
    <row r="52" spans="2:8" x14ac:dyDescent="0.3">
      <c r="B52" s="6">
        <f t="shared" ref="B52:B74" si="16">B51+0.01</f>
        <v>0.03</v>
      </c>
      <c r="C52" s="5">
        <f t="shared" si="15"/>
        <v>66630.167694935401</v>
      </c>
      <c r="D52" s="5">
        <f t="shared" si="15"/>
        <v>61581.895758867293</v>
      </c>
      <c r="H52" s="5"/>
    </row>
    <row r="53" spans="2:8" x14ac:dyDescent="0.3">
      <c r="B53" s="6">
        <f t="shared" si="16"/>
        <v>0.04</v>
      </c>
      <c r="C53" s="5">
        <f t="shared" si="15"/>
        <v>57968.969671526225</v>
      </c>
      <c r="D53" s="5">
        <f t="shared" si="15"/>
        <v>53459.432224011718</v>
      </c>
      <c r="H53" s="5"/>
    </row>
    <row r="54" spans="2:8" x14ac:dyDescent="0.3">
      <c r="B54" s="6">
        <f t="shared" si="16"/>
        <v>0.05</v>
      </c>
      <c r="C54" s="5">
        <f t="shared" si="15"/>
        <v>49669.64578006271</v>
      </c>
      <c r="D54" s="5">
        <f t="shared" si="15"/>
        <v>45720.515971568733</v>
      </c>
      <c r="H54" s="5"/>
    </row>
    <row r="55" spans="2:8" x14ac:dyDescent="0.3">
      <c r="B55" s="6">
        <f t="shared" si="16"/>
        <v>6.0000000000000005E-2</v>
      </c>
      <c r="C55" s="5">
        <f t="shared" si="15"/>
        <v>41712.786942923791</v>
      </c>
      <c r="D55" s="5">
        <f t="shared" si="15"/>
        <v>38342.775779269316</v>
      </c>
      <c r="H55" s="5"/>
    </row>
    <row r="56" spans="2:8" x14ac:dyDescent="0.3">
      <c r="B56" s="6">
        <f t="shared" si="16"/>
        <v>7.0000000000000007E-2</v>
      </c>
      <c r="C56" s="5">
        <f t="shared" si="15"/>
        <v>34080.231644036248</v>
      </c>
      <c r="D56" s="5">
        <f t="shared" si="15"/>
        <v>31305.367356101866</v>
      </c>
      <c r="H56" s="5"/>
    </row>
    <row r="57" spans="2:8" x14ac:dyDescent="0.3">
      <c r="B57" s="6">
        <f t="shared" si="16"/>
        <v>0.08</v>
      </c>
      <c r="C57" s="5">
        <f t="shared" si="15"/>
        <v>26754.973392746819</v>
      </c>
      <c r="D57" s="5">
        <f t="shared" si="15"/>
        <v>24588.854921144841</v>
      </c>
      <c r="H57" s="5"/>
    </row>
    <row r="58" spans="2:8" x14ac:dyDescent="0.3">
      <c r="B58" s="6">
        <f t="shared" si="16"/>
        <v>0.09</v>
      </c>
      <c r="C58" s="5">
        <f t="shared" si="15"/>
        <v>19721.075918756251</v>
      </c>
      <c r="D58" s="5">
        <f t="shared" si="15"/>
        <v>18175.103019449249</v>
      </c>
      <c r="H58" s="5"/>
    </row>
    <row r="59" spans="2:8" x14ac:dyDescent="0.3">
      <c r="B59" s="6">
        <f t="shared" si="16"/>
        <v>9.9999999999999992E-2</v>
      </c>
      <c r="C59" s="5">
        <f t="shared" si="15"/>
        <v>12963.595382828964</v>
      </c>
      <c r="D59" s="5">
        <f t="shared" si="15"/>
        <v>12047.177602126001</v>
      </c>
      <c r="H59" s="5"/>
    </row>
    <row r="60" spans="2:8" x14ac:dyDescent="0.3">
      <c r="B60" s="6">
        <f t="shared" si="16"/>
        <v>0.10999999999999999</v>
      </c>
      <c r="C60" s="5">
        <f t="shared" si="15"/>
        <v>6468.5089603647648</v>
      </c>
      <c r="D60" s="5">
        <f t="shared" si="15"/>
        <v>6189.2554983547016</v>
      </c>
      <c r="H60" s="5"/>
    </row>
    <row r="61" spans="2:8" x14ac:dyDescent="0.3">
      <c r="B61" s="6">
        <f t="shared" si="16"/>
        <v>0.11999999999999998</v>
      </c>
      <c r="C61" s="5">
        <f t="shared" si="15"/>
        <v>222.64921935432358</v>
      </c>
      <c r="D61" s="5">
        <f t="shared" si="15"/>
        <v>586.54149638174567</v>
      </c>
      <c r="H61" s="5"/>
    </row>
    <row r="62" spans="2:8" x14ac:dyDescent="0.3">
      <c r="B62" s="6">
        <f t="shared" si="16"/>
        <v>0.12999999999999998</v>
      </c>
      <c r="C62" s="5">
        <f t="shared" si="15"/>
        <v>-5786.3562283099163</v>
      </c>
      <c r="D62" s="5">
        <f t="shared" si="15"/>
        <v>-4774.8076699459634</v>
      </c>
      <c r="H62" s="5"/>
    </row>
    <row r="63" spans="2:8" x14ac:dyDescent="0.3">
      <c r="B63" s="6">
        <f t="shared" si="16"/>
        <v>0.13999999999999999</v>
      </c>
      <c r="C63" s="5">
        <f t="shared" si="15"/>
        <v>-11570.140271936485</v>
      </c>
      <c r="D63" s="5">
        <f t="shared" si="15"/>
        <v>-9907.75306179584</v>
      </c>
      <c r="H63" s="5"/>
    </row>
    <row r="64" spans="2:8" x14ac:dyDescent="0.3">
      <c r="B64" s="6">
        <f t="shared" si="16"/>
        <v>0.15</v>
      </c>
      <c r="C64" s="5">
        <f t="shared" si="15"/>
        <v>-17139.647467513714</v>
      </c>
      <c r="D64" s="5">
        <f t="shared" si="15"/>
        <v>-14824.437572702358</v>
      </c>
      <c r="H64" s="5"/>
    </row>
    <row r="65" spans="2:8" x14ac:dyDescent="0.3">
      <c r="B65" s="6">
        <f t="shared" si="16"/>
        <v>0.16</v>
      </c>
      <c r="C65" s="5">
        <f t="shared" si="15"/>
        <v>-22505.181206572044</v>
      </c>
      <c r="D65" s="5">
        <f t="shared" si="15"/>
        <v>-19536.24477595085</v>
      </c>
      <c r="H65" s="5"/>
    </row>
    <row r="66" spans="2:8" x14ac:dyDescent="0.3">
      <c r="B66" s="6">
        <f t="shared" si="16"/>
        <v>0.17</v>
      </c>
      <c r="C66" s="5">
        <f t="shared" si="15"/>
        <v>-27676.44723475803</v>
      </c>
      <c r="D66" s="5">
        <f t="shared" si="15"/>
        <v>-24053.853044987802</v>
      </c>
      <c r="H66" s="5"/>
    </row>
    <row r="67" spans="2:8" x14ac:dyDescent="0.3">
      <c r="B67" s="6">
        <f t="shared" si="16"/>
        <v>0.18000000000000002</v>
      </c>
      <c r="C67" s="5">
        <f t="shared" si="15"/>
        <v>-32662.5938335885</v>
      </c>
      <c r="D67" s="5">
        <f t="shared" si="15"/>
        <v>-28387.285364880256</v>
      </c>
      <c r="H67" s="5"/>
    </row>
    <row r="68" spans="2:8" x14ac:dyDescent="0.3">
      <c r="B68" s="6">
        <f t="shared" si="16"/>
        <v>0.19000000000000003</v>
      </c>
      <c r="C68" s="5">
        <f t="shared" si="15"/>
        <v>-37472.248949364497</v>
      </c>
      <c r="D68" s="5">
        <f t="shared" si="15"/>
        <v>-32545.955212587607</v>
      </c>
      <c r="H68" s="5"/>
    </row>
    <row r="69" spans="2:8" x14ac:dyDescent="0.3">
      <c r="B69" s="6">
        <f t="shared" si="16"/>
        <v>0.20000000000000004</v>
      </c>
      <c r="C69" s="5">
        <f t="shared" si="15"/>
        <v>-42113.554526748951</v>
      </c>
      <c r="D69" s="5">
        <f t="shared" si="15"/>
        <v>-36538.708847736591</v>
      </c>
      <c r="H69" s="5"/>
    </row>
    <row r="70" spans="2:8" x14ac:dyDescent="0.3">
      <c r="B70" s="6">
        <f t="shared" si="16"/>
        <v>0.21000000000000005</v>
      </c>
      <c r="C70" s="5">
        <f t="shared" si="15"/>
        <v>-46594.198280711542</v>
      </c>
      <c r="D70" s="5">
        <f t="shared" si="15"/>
        <v>-40373.864323238377</v>
      </c>
      <c r="H70" s="5"/>
    </row>
    <row r="71" spans="2:8" x14ac:dyDescent="0.3">
      <c r="B71" s="6">
        <f t="shared" si="16"/>
        <v>0.22000000000000006</v>
      </c>
      <c r="C71" s="5">
        <f t="shared" si="15"/>
        <v>-50921.443119131058</v>
      </c>
      <c r="D71" s="5">
        <f t="shared" si="15"/>
        <v>-44059.247496041295</v>
      </c>
      <c r="H71" s="5"/>
    </row>
    <row r="72" spans="2:8" x14ac:dyDescent="0.3">
      <c r="B72" s="6">
        <f t="shared" si="16"/>
        <v>0.23000000000000007</v>
      </c>
      <c r="C72" s="5">
        <f t="shared" si="15"/>
        <v>-55102.154409058916</v>
      </c>
      <c r="D72" s="5">
        <f t="shared" si="15"/>
        <v>-47602.225292214251</v>
      </c>
      <c r="H72" s="5"/>
    </row>
    <row r="73" spans="2:8" x14ac:dyDescent="0.3">
      <c r="B73" s="6">
        <f t="shared" si="16"/>
        <v>0.24000000000000007</v>
      </c>
      <c r="C73" s="5">
        <f t="shared" si="15"/>
        <v>-59142.825262265047</v>
      </c>
      <c r="D73" s="5">
        <f t="shared" si="15"/>
        <v>-51009.736457081803</v>
      </c>
      <c r="H73" s="5"/>
    </row>
    <row r="74" spans="2:8" x14ac:dyDescent="0.3">
      <c r="B74" s="6">
        <f t="shared" si="16"/>
        <v>0.25000000000000006</v>
      </c>
      <c r="C74" s="5">
        <f t="shared" si="15"/>
        <v>-63049.600000000006</v>
      </c>
      <c r="D74" s="5">
        <f t="shared" si="15"/>
        <v>-54288.319999999992</v>
      </c>
      <c r="H74" s="5"/>
    </row>
    <row r="75" spans="2:8" x14ac:dyDescent="0.3">
      <c r="H75" s="5"/>
    </row>
    <row r="76" spans="2:8" ht="28.8" x14ac:dyDescent="0.3">
      <c r="B76" s="1" t="s">
        <v>0</v>
      </c>
      <c r="C76" s="2" t="s">
        <v>1</v>
      </c>
      <c r="D76" s="2" t="s">
        <v>2</v>
      </c>
      <c r="H76" s="5"/>
    </row>
    <row r="77" spans="2:8" x14ac:dyDescent="0.3">
      <c r="B77">
        <v>0</v>
      </c>
      <c r="C77" s="3">
        <v>-250000</v>
      </c>
      <c r="D77" s="3">
        <v>-185000</v>
      </c>
      <c r="E77" s="3">
        <f>C77-D77</f>
        <v>-65000</v>
      </c>
      <c r="H77" s="5"/>
    </row>
    <row r="78" spans="2:8" x14ac:dyDescent="0.3">
      <c r="B78">
        <v>1</v>
      </c>
      <c r="C78" s="4">
        <v>55000</v>
      </c>
      <c r="D78" s="4">
        <v>34500</v>
      </c>
      <c r="E78" s="3">
        <f t="shared" ref="E78:E82" si="17">C78-D78</f>
        <v>20500</v>
      </c>
      <c r="H78" s="5"/>
    </row>
    <row r="79" spans="2:8" x14ac:dyDescent="0.3">
      <c r="B79">
        <v>2</v>
      </c>
      <c r="C79" s="4">
        <v>80000</v>
      </c>
      <c r="D79" s="4">
        <v>35000</v>
      </c>
      <c r="E79" s="3">
        <f t="shared" si="17"/>
        <v>45000</v>
      </c>
      <c r="H79" s="5"/>
    </row>
    <row r="80" spans="2:8" x14ac:dyDescent="0.3">
      <c r="B80">
        <v>3</v>
      </c>
      <c r="C80" s="4">
        <v>100000</v>
      </c>
      <c r="D80" s="4">
        <v>45000</v>
      </c>
      <c r="E80" s="3">
        <f t="shared" si="17"/>
        <v>55000</v>
      </c>
      <c r="H80" s="5"/>
    </row>
    <row r="81" spans="2:8" x14ac:dyDescent="0.3">
      <c r="B81">
        <v>4</v>
      </c>
      <c r="C81" s="4">
        <v>55000</v>
      </c>
      <c r="D81" s="4">
        <v>68000</v>
      </c>
      <c r="E81" s="3">
        <f t="shared" si="17"/>
        <v>-13000</v>
      </c>
      <c r="H81" s="5"/>
    </row>
    <row r="82" spans="2:8" x14ac:dyDescent="0.3">
      <c r="B82">
        <v>5</v>
      </c>
      <c r="C82" s="3">
        <v>55000</v>
      </c>
      <c r="D82" s="3">
        <v>91000</v>
      </c>
      <c r="E82" s="3">
        <f t="shared" si="17"/>
        <v>-36000</v>
      </c>
      <c r="H82" s="5"/>
    </row>
    <row r="83" spans="2:8" x14ac:dyDescent="0.3">
      <c r="E83" s="7">
        <f>IRR(E77:E82)</f>
        <v>0.11435202537856504</v>
      </c>
      <c r="H83" s="5"/>
    </row>
    <row r="84" spans="2:8" x14ac:dyDescent="0.3">
      <c r="H84" s="5"/>
    </row>
    <row r="85" spans="2:8" x14ac:dyDescent="0.3">
      <c r="H85" s="5"/>
    </row>
    <row r="86" spans="2:8" x14ac:dyDescent="0.3">
      <c r="H86" s="5"/>
    </row>
    <row r="87" spans="2:8" x14ac:dyDescent="0.3">
      <c r="H87" s="5"/>
    </row>
    <row r="88" spans="2:8" x14ac:dyDescent="0.3">
      <c r="H88" s="5"/>
    </row>
    <row r="89" spans="2:8" x14ac:dyDescent="0.3">
      <c r="H89" s="5"/>
    </row>
    <row r="90" spans="2:8" x14ac:dyDescent="0.3">
      <c r="H90" s="5"/>
    </row>
    <row r="91" spans="2:8" x14ac:dyDescent="0.3">
      <c r="H91" s="5"/>
    </row>
    <row r="92" spans="2:8" x14ac:dyDescent="0.3">
      <c r="H92" s="5"/>
    </row>
    <row r="93" spans="2:8" x14ac:dyDescent="0.3">
      <c r="H93" s="5"/>
    </row>
    <row r="94" spans="2:8" x14ac:dyDescent="0.3">
      <c r="H94" s="5"/>
    </row>
    <row r="95" spans="2:8" x14ac:dyDescent="0.3">
      <c r="H95" s="5"/>
    </row>
    <row r="96" spans="2:8" x14ac:dyDescent="0.3">
      <c r="H96" s="5"/>
    </row>
    <row r="97" spans="8:8" x14ac:dyDescent="0.3">
      <c r="H97" s="5"/>
    </row>
    <row r="98" spans="8:8" x14ac:dyDescent="0.3">
      <c r="H98" s="5"/>
    </row>
    <row r="99" spans="8:8" x14ac:dyDescent="0.3">
      <c r="H99" s="5"/>
    </row>
    <row r="100" spans="8:8" x14ac:dyDescent="0.3">
      <c r="H100" s="5"/>
    </row>
    <row r="101" spans="8:8" x14ac:dyDescent="0.3">
      <c r="H101" s="5"/>
    </row>
    <row r="102" spans="8:8" x14ac:dyDescent="0.3">
      <c r="H102" s="5"/>
    </row>
    <row r="103" spans="8:8" x14ac:dyDescent="0.3">
      <c r="H103" s="5"/>
    </row>
    <row r="104" spans="8:8" x14ac:dyDescent="0.3">
      <c r="H104" s="5"/>
    </row>
    <row r="105" spans="8:8" x14ac:dyDescent="0.3">
      <c r="H105" s="5"/>
    </row>
    <row r="106" spans="8:8" x14ac:dyDescent="0.3">
      <c r="H106" s="5"/>
    </row>
    <row r="107" spans="8:8" x14ac:dyDescent="0.3">
      <c r="H107" s="5"/>
    </row>
    <row r="108" spans="8:8" x14ac:dyDescent="0.3">
      <c r="H108" s="5"/>
    </row>
    <row r="109" spans="8:8" x14ac:dyDescent="0.3">
      <c r="H109" s="5"/>
    </row>
    <row r="110" spans="8:8" x14ac:dyDescent="0.3">
      <c r="H110" s="5"/>
    </row>
    <row r="111" spans="8:8" x14ac:dyDescent="0.3">
      <c r="H111" s="5"/>
    </row>
    <row r="112" spans="8:8" x14ac:dyDescent="0.3">
      <c r="H112" s="5"/>
    </row>
    <row r="113" spans="8:8" x14ac:dyDescent="0.3">
      <c r="H113" s="5"/>
    </row>
    <row r="114" spans="8:8" x14ac:dyDescent="0.3">
      <c r="H114" s="5"/>
    </row>
    <row r="115" spans="8:8" x14ac:dyDescent="0.3">
      <c r="H115" s="5"/>
    </row>
    <row r="116" spans="8:8" x14ac:dyDescent="0.3">
      <c r="H116" s="5"/>
    </row>
    <row r="117" spans="8:8" x14ac:dyDescent="0.3">
      <c r="H117" s="5"/>
    </row>
    <row r="118" spans="8:8" x14ac:dyDescent="0.3">
      <c r="H118" s="5"/>
    </row>
    <row r="119" spans="8:8" x14ac:dyDescent="0.3">
      <c r="H119" s="5"/>
    </row>
    <row r="120" spans="8:8" x14ac:dyDescent="0.3">
      <c r="H120" s="5"/>
    </row>
    <row r="121" spans="8:8" x14ac:dyDescent="0.3">
      <c r="H121" s="5"/>
    </row>
    <row r="122" spans="8:8" x14ac:dyDescent="0.3">
      <c r="H122" s="5"/>
    </row>
    <row r="123" spans="8:8" x14ac:dyDescent="0.3">
      <c r="H123" s="5"/>
    </row>
    <row r="124" spans="8:8" x14ac:dyDescent="0.3">
      <c r="H124" s="5"/>
    </row>
    <row r="125" spans="8:8" x14ac:dyDescent="0.3">
      <c r="H125" s="5"/>
    </row>
    <row r="126" spans="8:8" x14ac:dyDescent="0.3">
      <c r="H126" s="5"/>
    </row>
    <row r="127" spans="8:8" x14ac:dyDescent="0.3">
      <c r="H127" s="5"/>
    </row>
    <row r="128" spans="8:8" x14ac:dyDescent="0.3">
      <c r="H128" s="5"/>
    </row>
    <row r="129" spans="8:8" x14ac:dyDescent="0.3">
      <c r="H129" s="5"/>
    </row>
    <row r="130" spans="8:8" x14ac:dyDescent="0.3">
      <c r="H130" s="5"/>
    </row>
    <row r="131" spans="8:8" x14ac:dyDescent="0.3">
      <c r="H131" s="5"/>
    </row>
    <row r="132" spans="8:8" x14ac:dyDescent="0.3">
      <c r="H132" s="5"/>
    </row>
    <row r="133" spans="8:8" x14ac:dyDescent="0.3">
      <c r="H133" s="5"/>
    </row>
    <row r="134" spans="8:8" x14ac:dyDescent="0.3">
      <c r="H134" s="5"/>
    </row>
    <row r="135" spans="8:8" x14ac:dyDescent="0.3">
      <c r="H135" s="5"/>
    </row>
    <row r="136" spans="8:8" x14ac:dyDescent="0.3">
      <c r="H136" s="5"/>
    </row>
    <row r="137" spans="8:8" x14ac:dyDescent="0.3">
      <c r="H137" s="5"/>
    </row>
    <row r="138" spans="8:8" x14ac:dyDescent="0.3">
      <c r="H138" s="5"/>
    </row>
    <row r="139" spans="8:8" x14ac:dyDescent="0.3">
      <c r="H139" s="5"/>
    </row>
    <row r="140" spans="8:8" x14ac:dyDescent="0.3">
      <c r="H140" s="5"/>
    </row>
    <row r="141" spans="8:8" x14ac:dyDescent="0.3">
      <c r="H141" s="5"/>
    </row>
    <row r="142" spans="8:8" x14ac:dyDescent="0.3">
      <c r="H142" s="5"/>
    </row>
    <row r="143" spans="8:8" x14ac:dyDescent="0.3">
      <c r="H143" s="5"/>
    </row>
    <row r="144" spans="8:8" x14ac:dyDescent="0.3">
      <c r="H144" s="5"/>
    </row>
    <row r="145" spans="8:8" x14ac:dyDescent="0.3">
      <c r="H145" s="5"/>
    </row>
    <row r="146" spans="8:8" x14ac:dyDescent="0.3">
      <c r="H146" s="5"/>
    </row>
    <row r="147" spans="8:8" x14ac:dyDescent="0.3">
      <c r="H147" s="5"/>
    </row>
    <row r="148" spans="8:8" x14ac:dyDescent="0.3">
      <c r="H148" s="5"/>
    </row>
    <row r="149" spans="8:8" x14ac:dyDescent="0.3">
      <c r="H149" s="5"/>
    </row>
    <row r="150" spans="8:8" x14ac:dyDescent="0.3">
      <c r="H150" s="5"/>
    </row>
    <row r="151" spans="8:8" x14ac:dyDescent="0.3">
      <c r="H151" s="5"/>
    </row>
    <row r="152" spans="8:8" x14ac:dyDescent="0.3">
      <c r="H152" s="5"/>
    </row>
    <row r="153" spans="8:8" x14ac:dyDescent="0.3">
      <c r="H153" s="5"/>
    </row>
    <row r="154" spans="8:8" x14ac:dyDescent="0.3">
      <c r="H154" s="5"/>
    </row>
    <row r="155" spans="8:8" x14ac:dyDescent="0.3">
      <c r="H155" s="5"/>
    </row>
    <row r="156" spans="8:8" x14ac:dyDescent="0.3">
      <c r="H156" s="5"/>
    </row>
    <row r="157" spans="8:8" x14ac:dyDescent="0.3">
      <c r="H157" s="5"/>
    </row>
    <row r="158" spans="8:8" x14ac:dyDescent="0.3">
      <c r="H158" s="5"/>
    </row>
    <row r="159" spans="8:8" x14ac:dyDescent="0.3">
      <c r="H159" s="5"/>
    </row>
    <row r="160" spans="8:8" x14ac:dyDescent="0.3">
      <c r="H160" s="5"/>
    </row>
    <row r="161" spans="8:8" x14ac:dyDescent="0.3">
      <c r="H161" s="5"/>
    </row>
    <row r="162" spans="8:8" x14ac:dyDescent="0.3">
      <c r="H162" s="5"/>
    </row>
    <row r="163" spans="8:8" x14ac:dyDescent="0.3">
      <c r="H163" s="5"/>
    </row>
    <row r="164" spans="8:8" x14ac:dyDescent="0.3">
      <c r="H164" s="5"/>
    </row>
    <row r="165" spans="8:8" x14ac:dyDescent="0.3">
      <c r="H165" s="5"/>
    </row>
    <row r="166" spans="8:8" x14ac:dyDescent="0.3">
      <c r="H166" s="5"/>
    </row>
    <row r="167" spans="8:8" x14ac:dyDescent="0.3">
      <c r="H167" s="5"/>
    </row>
    <row r="168" spans="8:8" x14ac:dyDescent="0.3">
      <c r="H168" s="5"/>
    </row>
    <row r="169" spans="8:8" x14ac:dyDescent="0.3">
      <c r="H169" s="5"/>
    </row>
    <row r="170" spans="8:8" x14ac:dyDescent="0.3">
      <c r="H170" s="5"/>
    </row>
    <row r="171" spans="8:8" x14ac:dyDescent="0.3">
      <c r="H171" s="5"/>
    </row>
    <row r="172" spans="8:8" x14ac:dyDescent="0.3">
      <c r="H172" s="5"/>
    </row>
    <row r="173" spans="8:8" x14ac:dyDescent="0.3">
      <c r="H173" s="5"/>
    </row>
    <row r="174" spans="8:8" x14ac:dyDescent="0.3">
      <c r="H174" s="5"/>
    </row>
    <row r="175" spans="8:8" x14ac:dyDescent="0.3">
      <c r="H175" s="5"/>
    </row>
    <row r="176" spans="8:8" x14ac:dyDescent="0.3">
      <c r="H176" s="5"/>
    </row>
    <row r="177" spans="8:8" x14ac:dyDescent="0.3">
      <c r="H177" s="5"/>
    </row>
    <row r="178" spans="8:8" x14ac:dyDescent="0.3">
      <c r="H178" s="5"/>
    </row>
    <row r="179" spans="8:8" x14ac:dyDescent="0.3">
      <c r="H179" s="5"/>
    </row>
    <row r="180" spans="8:8" x14ac:dyDescent="0.3">
      <c r="H180" s="5"/>
    </row>
    <row r="181" spans="8:8" x14ac:dyDescent="0.3">
      <c r="H181" s="5"/>
    </row>
    <row r="182" spans="8:8" x14ac:dyDescent="0.3">
      <c r="H182" s="5"/>
    </row>
    <row r="183" spans="8:8" x14ac:dyDescent="0.3">
      <c r="H183" s="5"/>
    </row>
    <row r="184" spans="8:8" x14ac:dyDescent="0.3">
      <c r="H184" s="5"/>
    </row>
    <row r="185" spans="8:8" x14ac:dyDescent="0.3">
      <c r="H185" s="5"/>
    </row>
    <row r="186" spans="8:8" x14ac:dyDescent="0.3">
      <c r="H186" s="5"/>
    </row>
    <row r="187" spans="8:8" x14ac:dyDescent="0.3">
      <c r="H187" s="5"/>
    </row>
    <row r="188" spans="8:8" x14ac:dyDescent="0.3">
      <c r="H188" s="5"/>
    </row>
    <row r="189" spans="8:8" x14ac:dyDescent="0.3">
      <c r="H189" s="5"/>
    </row>
    <row r="190" spans="8:8" x14ac:dyDescent="0.3">
      <c r="H190" s="5"/>
    </row>
    <row r="191" spans="8:8" x14ac:dyDescent="0.3">
      <c r="H191" s="5"/>
    </row>
    <row r="192" spans="8:8" x14ac:dyDescent="0.3">
      <c r="H192" s="5"/>
    </row>
    <row r="193" spans="8:8" x14ac:dyDescent="0.3">
      <c r="H193" s="5"/>
    </row>
    <row r="194" spans="8:8" x14ac:dyDescent="0.3">
      <c r="H194" s="5"/>
    </row>
    <row r="195" spans="8:8" x14ac:dyDescent="0.3">
      <c r="H195" s="5"/>
    </row>
    <row r="196" spans="8:8" x14ac:dyDescent="0.3">
      <c r="H196" s="5"/>
    </row>
    <row r="197" spans="8:8" x14ac:dyDescent="0.3">
      <c r="H197" s="5"/>
    </row>
    <row r="198" spans="8:8" x14ac:dyDescent="0.3">
      <c r="H198" s="5"/>
    </row>
    <row r="199" spans="8:8" x14ac:dyDescent="0.3">
      <c r="H199" s="5"/>
    </row>
    <row r="200" spans="8:8" x14ac:dyDescent="0.3">
      <c r="H200" s="5"/>
    </row>
    <row r="201" spans="8:8" x14ac:dyDescent="0.3">
      <c r="H201" s="5"/>
    </row>
    <row r="202" spans="8:8" x14ac:dyDescent="0.3">
      <c r="H202" s="5"/>
    </row>
    <row r="203" spans="8:8" x14ac:dyDescent="0.3">
      <c r="H203" s="5"/>
    </row>
    <row r="204" spans="8:8" x14ac:dyDescent="0.3">
      <c r="H204" s="5"/>
    </row>
    <row r="205" spans="8:8" x14ac:dyDescent="0.3">
      <c r="H205" s="5"/>
    </row>
    <row r="206" spans="8:8" x14ac:dyDescent="0.3">
      <c r="H206" s="5"/>
    </row>
    <row r="207" spans="8:8" x14ac:dyDescent="0.3">
      <c r="H207" s="5"/>
    </row>
    <row r="208" spans="8:8" x14ac:dyDescent="0.3">
      <c r="H208" s="5"/>
    </row>
    <row r="209" spans="8:8" x14ac:dyDescent="0.3">
      <c r="H209" s="5"/>
    </row>
    <row r="210" spans="8:8" x14ac:dyDescent="0.3">
      <c r="H210" s="5"/>
    </row>
    <row r="211" spans="8:8" x14ac:dyDescent="0.3">
      <c r="H211" s="5"/>
    </row>
    <row r="212" spans="8:8" x14ac:dyDescent="0.3">
      <c r="H212" s="5"/>
    </row>
    <row r="213" spans="8:8" x14ac:dyDescent="0.3">
      <c r="H213" s="5"/>
    </row>
    <row r="214" spans="8:8" x14ac:dyDescent="0.3">
      <c r="H214" s="5"/>
    </row>
    <row r="215" spans="8:8" x14ac:dyDescent="0.3">
      <c r="H215" s="5"/>
    </row>
    <row r="216" spans="8:8" x14ac:dyDescent="0.3">
      <c r="H216" s="5"/>
    </row>
    <row r="217" spans="8:8" x14ac:dyDescent="0.3">
      <c r="H217" s="5"/>
    </row>
    <row r="218" spans="8:8" x14ac:dyDescent="0.3">
      <c r="H218" s="5"/>
    </row>
    <row r="219" spans="8:8" x14ac:dyDescent="0.3">
      <c r="H219" s="5"/>
    </row>
    <row r="220" spans="8:8" x14ac:dyDescent="0.3">
      <c r="H220" s="5"/>
    </row>
    <row r="221" spans="8:8" x14ac:dyDescent="0.3">
      <c r="H221" s="5"/>
    </row>
    <row r="222" spans="8:8" x14ac:dyDescent="0.3">
      <c r="H222" s="5"/>
    </row>
    <row r="223" spans="8:8" x14ac:dyDescent="0.3">
      <c r="H223" s="5"/>
    </row>
    <row r="224" spans="8:8" x14ac:dyDescent="0.3">
      <c r="H224" s="5"/>
    </row>
    <row r="225" spans="8:8" x14ac:dyDescent="0.3">
      <c r="H225" s="5"/>
    </row>
    <row r="226" spans="8:8" x14ac:dyDescent="0.3">
      <c r="H226" s="5"/>
    </row>
    <row r="227" spans="8:8" x14ac:dyDescent="0.3">
      <c r="H227" s="5"/>
    </row>
    <row r="228" spans="8:8" x14ac:dyDescent="0.3">
      <c r="H228" s="5"/>
    </row>
    <row r="229" spans="8:8" x14ac:dyDescent="0.3">
      <c r="H229" s="5"/>
    </row>
    <row r="230" spans="8:8" x14ac:dyDescent="0.3">
      <c r="H230" s="5"/>
    </row>
    <row r="231" spans="8:8" x14ac:dyDescent="0.3">
      <c r="H231" s="5"/>
    </row>
    <row r="232" spans="8:8" x14ac:dyDescent="0.3">
      <c r="H232" s="5"/>
    </row>
    <row r="233" spans="8:8" x14ac:dyDescent="0.3">
      <c r="H233" s="5"/>
    </row>
    <row r="234" spans="8:8" x14ac:dyDescent="0.3">
      <c r="H234" s="5"/>
    </row>
    <row r="235" spans="8:8" x14ac:dyDescent="0.3">
      <c r="H235" s="5"/>
    </row>
    <row r="236" spans="8:8" x14ac:dyDescent="0.3">
      <c r="H236" s="5"/>
    </row>
    <row r="237" spans="8:8" x14ac:dyDescent="0.3">
      <c r="H237" s="5"/>
    </row>
    <row r="238" spans="8:8" x14ac:dyDescent="0.3">
      <c r="H238" s="5"/>
    </row>
    <row r="239" spans="8:8" x14ac:dyDescent="0.3">
      <c r="H239" s="5"/>
    </row>
    <row r="240" spans="8:8" x14ac:dyDescent="0.3">
      <c r="H240" s="5"/>
    </row>
    <row r="241" spans="8:8" x14ac:dyDescent="0.3">
      <c r="H241" s="5"/>
    </row>
    <row r="242" spans="8:8" x14ac:dyDescent="0.3">
      <c r="H242" s="5"/>
    </row>
    <row r="243" spans="8:8" x14ac:dyDescent="0.3">
      <c r="H243" s="5"/>
    </row>
    <row r="244" spans="8:8" x14ac:dyDescent="0.3">
      <c r="H244" s="5"/>
    </row>
    <row r="245" spans="8:8" x14ac:dyDescent="0.3">
      <c r="H245" s="5"/>
    </row>
    <row r="246" spans="8:8" x14ac:dyDescent="0.3">
      <c r="H246" s="5"/>
    </row>
    <row r="247" spans="8:8" x14ac:dyDescent="0.3">
      <c r="H247" s="5"/>
    </row>
    <row r="248" spans="8:8" x14ac:dyDescent="0.3">
      <c r="H248" s="5"/>
    </row>
    <row r="249" spans="8:8" x14ac:dyDescent="0.3">
      <c r="H249" s="5"/>
    </row>
    <row r="250" spans="8:8" x14ac:dyDescent="0.3">
      <c r="H250" s="5"/>
    </row>
    <row r="251" spans="8:8" x14ac:dyDescent="0.3">
      <c r="H251" s="5"/>
    </row>
    <row r="252" spans="8:8" x14ac:dyDescent="0.3">
      <c r="H252" s="5"/>
    </row>
    <row r="253" spans="8:8" x14ac:dyDescent="0.3">
      <c r="H253" s="5"/>
    </row>
    <row r="254" spans="8:8" x14ac:dyDescent="0.3">
      <c r="H254" s="5"/>
    </row>
    <row r="255" spans="8:8" x14ac:dyDescent="0.3">
      <c r="H255" s="5"/>
    </row>
    <row r="256" spans="8:8" x14ac:dyDescent="0.3">
      <c r="H256" s="5"/>
    </row>
    <row r="257" spans="8:8" x14ac:dyDescent="0.3">
      <c r="H257" s="5"/>
    </row>
    <row r="258" spans="8:8" x14ac:dyDescent="0.3">
      <c r="H258" s="5"/>
    </row>
    <row r="259" spans="8:8" x14ac:dyDescent="0.3">
      <c r="H259" s="5"/>
    </row>
    <row r="260" spans="8:8" x14ac:dyDescent="0.3">
      <c r="H260" s="5"/>
    </row>
    <row r="261" spans="8:8" x14ac:dyDescent="0.3">
      <c r="H261" s="5"/>
    </row>
    <row r="262" spans="8:8" x14ac:dyDescent="0.3">
      <c r="H262" s="5"/>
    </row>
    <row r="263" spans="8:8" x14ac:dyDescent="0.3">
      <c r="H263" s="5"/>
    </row>
    <row r="264" spans="8:8" x14ac:dyDescent="0.3">
      <c r="H264" s="5"/>
    </row>
    <row r="265" spans="8:8" x14ac:dyDescent="0.3">
      <c r="H265" s="5"/>
    </row>
    <row r="266" spans="8:8" x14ac:dyDescent="0.3">
      <c r="H266" s="5"/>
    </row>
    <row r="267" spans="8:8" x14ac:dyDescent="0.3">
      <c r="H267" s="5"/>
    </row>
    <row r="268" spans="8:8" x14ac:dyDescent="0.3">
      <c r="H268" s="5"/>
    </row>
    <row r="269" spans="8:8" x14ac:dyDescent="0.3">
      <c r="H269" s="5"/>
    </row>
    <row r="270" spans="8:8" x14ac:dyDescent="0.3">
      <c r="H270" s="5"/>
    </row>
    <row r="271" spans="8:8" x14ac:dyDescent="0.3">
      <c r="H271" s="5"/>
    </row>
    <row r="272" spans="8:8" x14ac:dyDescent="0.3">
      <c r="H272" s="5"/>
    </row>
    <row r="273" spans="8:8" x14ac:dyDescent="0.3">
      <c r="H273" s="5"/>
    </row>
    <row r="274" spans="8:8" x14ac:dyDescent="0.3">
      <c r="H274" s="5"/>
    </row>
    <row r="275" spans="8:8" x14ac:dyDescent="0.3">
      <c r="H275" s="5"/>
    </row>
    <row r="276" spans="8:8" x14ac:dyDescent="0.3">
      <c r="H276" s="5"/>
    </row>
    <row r="277" spans="8:8" x14ac:dyDescent="0.3">
      <c r="H277" s="5"/>
    </row>
    <row r="278" spans="8:8" x14ac:dyDescent="0.3">
      <c r="H278" s="5"/>
    </row>
    <row r="279" spans="8:8" x14ac:dyDescent="0.3">
      <c r="H279" s="5"/>
    </row>
    <row r="280" spans="8:8" x14ac:dyDescent="0.3">
      <c r="H280" s="5"/>
    </row>
    <row r="281" spans="8:8" x14ac:dyDescent="0.3">
      <c r="H281" s="5"/>
    </row>
    <row r="282" spans="8:8" x14ac:dyDescent="0.3">
      <c r="H282" s="5"/>
    </row>
    <row r="283" spans="8:8" x14ac:dyDescent="0.3">
      <c r="H283" s="5"/>
    </row>
    <row r="284" spans="8:8" x14ac:dyDescent="0.3">
      <c r="H284" s="5"/>
    </row>
    <row r="285" spans="8:8" x14ac:dyDescent="0.3">
      <c r="H285" s="5"/>
    </row>
    <row r="286" spans="8:8" x14ac:dyDescent="0.3">
      <c r="H286" s="5"/>
    </row>
    <row r="287" spans="8:8" x14ac:dyDescent="0.3">
      <c r="H287" s="5"/>
    </row>
    <row r="288" spans="8:8" x14ac:dyDescent="0.3">
      <c r="H288" s="5"/>
    </row>
    <row r="289" spans="8:8" x14ac:dyDescent="0.3">
      <c r="H289" s="5"/>
    </row>
    <row r="290" spans="8:8" x14ac:dyDescent="0.3">
      <c r="H290" s="5"/>
    </row>
    <row r="291" spans="8:8" x14ac:dyDescent="0.3">
      <c r="H291" s="5"/>
    </row>
    <row r="292" spans="8:8" x14ac:dyDescent="0.3">
      <c r="H292" s="5"/>
    </row>
    <row r="293" spans="8:8" x14ac:dyDescent="0.3">
      <c r="H293" s="5"/>
    </row>
    <row r="294" spans="8:8" x14ac:dyDescent="0.3">
      <c r="H294" s="5"/>
    </row>
    <row r="295" spans="8:8" x14ac:dyDescent="0.3">
      <c r="H295" s="5"/>
    </row>
    <row r="296" spans="8:8" x14ac:dyDescent="0.3">
      <c r="H296" s="5"/>
    </row>
    <row r="297" spans="8:8" x14ac:dyDescent="0.3">
      <c r="H297" s="5"/>
    </row>
    <row r="298" spans="8:8" x14ac:dyDescent="0.3">
      <c r="H298" s="5"/>
    </row>
    <row r="299" spans="8:8" x14ac:dyDescent="0.3">
      <c r="H299" s="5"/>
    </row>
    <row r="300" spans="8:8" x14ac:dyDescent="0.3">
      <c r="H300" s="5"/>
    </row>
    <row r="301" spans="8:8" x14ac:dyDescent="0.3">
      <c r="H301" s="5"/>
    </row>
    <row r="302" spans="8:8" x14ac:dyDescent="0.3">
      <c r="H302" s="5"/>
    </row>
    <row r="303" spans="8:8" x14ac:dyDescent="0.3">
      <c r="H303" s="5"/>
    </row>
    <row r="304" spans="8:8" x14ac:dyDescent="0.3">
      <c r="H304" s="5"/>
    </row>
    <row r="305" spans="8:8" x14ac:dyDescent="0.3">
      <c r="H305" s="5"/>
    </row>
    <row r="306" spans="8:8" x14ac:dyDescent="0.3">
      <c r="H306" s="5"/>
    </row>
    <row r="307" spans="8:8" x14ac:dyDescent="0.3">
      <c r="H307" s="5"/>
    </row>
    <row r="308" spans="8:8" x14ac:dyDescent="0.3">
      <c r="H308" s="5"/>
    </row>
    <row r="309" spans="8:8" x14ac:dyDescent="0.3">
      <c r="H309" s="5"/>
    </row>
    <row r="310" spans="8:8" x14ac:dyDescent="0.3">
      <c r="H310" s="5"/>
    </row>
    <row r="311" spans="8:8" x14ac:dyDescent="0.3">
      <c r="H311" s="5"/>
    </row>
    <row r="312" spans="8:8" x14ac:dyDescent="0.3">
      <c r="H312" s="5"/>
    </row>
    <row r="313" spans="8:8" x14ac:dyDescent="0.3">
      <c r="H313" s="5"/>
    </row>
    <row r="314" spans="8:8" x14ac:dyDescent="0.3">
      <c r="H314" s="5"/>
    </row>
    <row r="315" spans="8:8" x14ac:dyDescent="0.3">
      <c r="H315" s="5"/>
    </row>
    <row r="316" spans="8:8" x14ac:dyDescent="0.3">
      <c r="H316" s="5"/>
    </row>
    <row r="317" spans="8:8" x14ac:dyDescent="0.3">
      <c r="H317" s="5"/>
    </row>
    <row r="318" spans="8:8" x14ac:dyDescent="0.3">
      <c r="H318" s="5"/>
    </row>
    <row r="319" spans="8:8" x14ac:dyDescent="0.3">
      <c r="H319" s="5"/>
    </row>
    <row r="320" spans="8:8" x14ac:dyDescent="0.3">
      <c r="H320" s="5"/>
    </row>
    <row r="321" spans="8:8" x14ac:dyDescent="0.3">
      <c r="H321" s="5"/>
    </row>
    <row r="322" spans="8:8" x14ac:dyDescent="0.3">
      <c r="H322" s="5"/>
    </row>
    <row r="323" spans="8:8" x14ac:dyDescent="0.3">
      <c r="H323" s="5"/>
    </row>
    <row r="324" spans="8:8" x14ac:dyDescent="0.3">
      <c r="H324" s="5"/>
    </row>
    <row r="325" spans="8:8" x14ac:dyDescent="0.3">
      <c r="H325" s="5"/>
    </row>
    <row r="326" spans="8:8" x14ac:dyDescent="0.3">
      <c r="H326" s="5"/>
    </row>
    <row r="327" spans="8:8" x14ac:dyDescent="0.3">
      <c r="H327" s="5"/>
    </row>
    <row r="328" spans="8:8" x14ac:dyDescent="0.3">
      <c r="H328" s="5"/>
    </row>
    <row r="329" spans="8:8" x14ac:dyDescent="0.3">
      <c r="H329" s="5"/>
    </row>
    <row r="330" spans="8:8" x14ac:dyDescent="0.3">
      <c r="H330" s="5"/>
    </row>
    <row r="331" spans="8:8" x14ac:dyDescent="0.3">
      <c r="H331" s="5"/>
    </row>
    <row r="332" spans="8:8" x14ac:dyDescent="0.3">
      <c r="H332" s="5"/>
    </row>
    <row r="333" spans="8:8" x14ac:dyDescent="0.3">
      <c r="H333" s="5"/>
    </row>
    <row r="334" spans="8:8" x14ac:dyDescent="0.3">
      <c r="H334" s="5"/>
    </row>
    <row r="335" spans="8:8" x14ac:dyDescent="0.3">
      <c r="H335" s="5"/>
    </row>
    <row r="336" spans="8:8" x14ac:dyDescent="0.3">
      <c r="H336" s="5"/>
    </row>
    <row r="337" spans="8:8" x14ac:dyDescent="0.3">
      <c r="H337" s="5"/>
    </row>
    <row r="338" spans="8:8" x14ac:dyDescent="0.3">
      <c r="H338" s="5"/>
    </row>
    <row r="339" spans="8:8" x14ac:dyDescent="0.3">
      <c r="H339" s="5"/>
    </row>
    <row r="340" spans="8:8" x14ac:dyDescent="0.3">
      <c r="H340" s="5"/>
    </row>
    <row r="341" spans="8:8" x14ac:dyDescent="0.3">
      <c r="H341" s="5"/>
    </row>
    <row r="342" spans="8:8" x14ac:dyDescent="0.3">
      <c r="H342" s="5"/>
    </row>
    <row r="343" spans="8:8" x14ac:dyDescent="0.3">
      <c r="H343" s="5"/>
    </row>
    <row r="344" spans="8:8" x14ac:dyDescent="0.3">
      <c r="H344" s="5"/>
    </row>
    <row r="345" spans="8:8" x14ac:dyDescent="0.3">
      <c r="H345" s="5"/>
    </row>
    <row r="346" spans="8:8" x14ac:dyDescent="0.3">
      <c r="H346" s="5"/>
    </row>
    <row r="347" spans="8:8" x14ac:dyDescent="0.3">
      <c r="H347" s="5"/>
    </row>
    <row r="348" spans="8:8" x14ac:dyDescent="0.3">
      <c r="H348" s="5"/>
    </row>
    <row r="349" spans="8:8" x14ac:dyDescent="0.3">
      <c r="H349" s="5"/>
    </row>
    <row r="350" spans="8:8" x14ac:dyDescent="0.3">
      <c r="H35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Moore</dc:creator>
  <cp:lastModifiedBy>David Moore</cp:lastModifiedBy>
  <dcterms:created xsi:type="dcterms:W3CDTF">2015-06-05T18:17:20Z</dcterms:created>
  <dcterms:modified xsi:type="dcterms:W3CDTF">2021-03-22T20:30:06Z</dcterms:modified>
</cp:coreProperties>
</file>