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moor\Dropbox\LMU_teaching\FNCE_3410\Spring_21\Modules\Bonds\"/>
    </mc:Choice>
  </mc:AlternateContent>
  <xr:revisionPtr revIDLastSave="0" documentId="8_{BECDAF4C-7EA3-4527-B8A8-C81D2E04E117}" xr6:coauthVersionLast="46" xr6:coauthVersionMax="46" xr10:uidLastSave="{00000000-0000-0000-0000-000000000000}"/>
  <bookViews>
    <workbookView xWindow="7200" yWindow="4308" windowWidth="7500" windowHeight="6000" xr2:uid="{F4AA3B53-36A5-4981-BD14-32788801B4DB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7" i="1" l="1"/>
  <c r="D63" i="1"/>
  <c r="D64" i="1"/>
  <c r="C64" i="1"/>
  <c r="C62" i="1" s="1"/>
  <c r="C57" i="1"/>
  <c r="C58" i="1"/>
  <c r="C52" i="1"/>
  <c r="C50" i="1" s="1"/>
  <c r="C49" i="1"/>
  <c r="C42" i="1"/>
  <c r="C40" i="1"/>
  <c r="C47" i="1"/>
  <c r="D32" i="1"/>
  <c r="C34" i="1"/>
  <c r="C31" i="1"/>
  <c r="C32" i="1" s="1"/>
  <c r="C24" i="1"/>
  <c r="C26" i="1"/>
  <c r="C18" i="1"/>
  <c r="C16" i="1"/>
  <c r="C15" i="1"/>
  <c r="C17" i="1"/>
  <c r="C9" i="1"/>
  <c r="C10" i="1"/>
  <c r="C8" i="1"/>
  <c r="C7" i="1"/>
  <c r="C4" i="1"/>
  <c r="C67" i="1" l="1"/>
  <c r="D62" i="1"/>
  <c r="D50" i="1"/>
</calcChain>
</file>

<file path=xl/sharedStrings.xml><?xml version="1.0" encoding="utf-8"?>
<sst xmlns="http://schemas.openxmlformats.org/spreadsheetml/2006/main" count="63" uniqueCount="22">
  <si>
    <t>1)</t>
  </si>
  <si>
    <t>NPER</t>
  </si>
  <si>
    <t>Rate</t>
  </si>
  <si>
    <t>PV</t>
  </si>
  <si>
    <t>PMT</t>
  </si>
  <si>
    <t>FV</t>
  </si>
  <si>
    <t>R</t>
  </si>
  <si>
    <t>r</t>
  </si>
  <si>
    <t>h</t>
  </si>
  <si>
    <t>(1+R)=(1+r)*(1+h)</t>
  </si>
  <si>
    <t>2)</t>
  </si>
  <si>
    <t>**price</t>
  </si>
  <si>
    <t>Coupon</t>
  </si>
  <si>
    <t>3)</t>
  </si>
  <si>
    <t>4)</t>
  </si>
  <si>
    <t>***Real***</t>
  </si>
  <si>
    <t>5)</t>
  </si>
  <si>
    <t>6)</t>
  </si>
  <si>
    <t>CY</t>
  </si>
  <si>
    <t>Annual PMT</t>
  </si>
  <si>
    <t>Price</t>
  </si>
  <si>
    <t>CGY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</si>
</sst>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0" fontId="0" fillId="0" borderId="0" xfId="0" applyNumberFormat="1"/>
    <xf numFmtId="8" fontId="0" fillId="0" borderId="0" xfId="0" applyNumberFormat="1"/>
    <xf numFmtId="10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5A2A0-B2E6-406F-B58E-D9206BD5910F}">
  <sheetPr codeName="Sheet1"/>
  <dimension ref="A2:D67"/>
  <sheetViews>
    <sheetView tabSelected="1" topLeftCell="A55" zoomScale="205" zoomScaleNormal="205" workbookViewId="0">
      <selection activeCell="E59" sqref="E59"/>
    </sheetView>
  </sheetViews>
  <sheetFormatPr defaultRowHeight="14.4" x14ac:dyDescent="0.3"/>
  <cols>
    <col min="1" max="1" width="3.33203125" customWidth="1"/>
    <col min="3" max="3" width="20.33203125" bestFit="1" customWidth="1"/>
  </cols>
  <sheetData>
    <row r="2" spans="1:4" x14ac:dyDescent="0.3">
      <c r="A2" t="s">
        <v>0</v>
      </c>
      <c r="B2" t="s">
        <v>6</v>
      </c>
      <c r="C2" s="1">
        <v>0.105</v>
      </c>
    </row>
    <row r="3" spans="1:4" x14ac:dyDescent="0.3">
      <c r="B3" t="s">
        <v>7</v>
      </c>
      <c r="C3" s="1">
        <v>6.2E-2</v>
      </c>
    </row>
    <row r="4" spans="1:4" x14ac:dyDescent="0.3">
      <c r="B4" t="s">
        <v>8</v>
      </c>
      <c r="C4" s="1">
        <f>(1+C2)/(1+C3)-1</f>
        <v>4.0489642184557306E-2</v>
      </c>
    </row>
    <row r="5" spans="1:4" x14ac:dyDescent="0.3">
      <c r="B5" t="s">
        <v>9</v>
      </c>
    </row>
    <row r="7" spans="1:4" x14ac:dyDescent="0.3">
      <c r="A7" t="s">
        <v>10</v>
      </c>
      <c r="B7" t="s">
        <v>1</v>
      </c>
      <c r="C7">
        <f>(20-1)*2</f>
        <v>38</v>
      </c>
    </row>
    <row r="8" spans="1:4" x14ac:dyDescent="0.3">
      <c r="B8" t="s">
        <v>2</v>
      </c>
      <c r="C8" s="1">
        <f>0.092/2</f>
        <v>4.5999999999999999E-2</v>
      </c>
    </row>
    <row r="9" spans="1:4" x14ac:dyDescent="0.3">
      <c r="B9" t="s">
        <v>3</v>
      </c>
      <c r="C9" s="2">
        <f>PV(C8,C7,C10,C11)</f>
        <v>-1089.0164195042098</v>
      </c>
      <c r="D9" t="s">
        <v>11</v>
      </c>
    </row>
    <row r="10" spans="1:4" x14ac:dyDescent="0.3">
      <c r="B10" t="s">
        <v>4</v>
      </c>
      <c r="C10">
        <f>C11*C13/2</f>
        <v>51</v>
      </c>
    </row>
    <row r="11" spans="1:4" x14ac:dyDescent="0.3">
      <c r="B11" t="s">
        <v>5</v>
      </c>
      <c r="C11">
        <v>1000</v>
      </c>
    </row>
    <row r="13" spans="1:4" x14ac:dyDescent="0.3">
      <c r="B13" t="s">
        <v>12</v>
      </c>
      <c r="C13" s="1">
        <v>0.10199999999999999</v>
      </c>
    </row>
    <row r="15" spans="1:4" x14ac:dyDescent="0.3">
      <c r="B15" t="s">
        <v>1</v>
      </c>
      <c r="C15">
        <f>(20-1)</f>
        <v>19</v>
      </c>
    </row>
    <row r="16" spans="1:4" x14ac:dyDescent="0.3">
      <c r="B16" t="s">
        <v>2</v>
      </c>
      <c r="C16" s="1">
        <f>0.092</f>
        <v>9.1999999999999998E-2</v>
      </c>
    </row>
    <row r="17" spans="1:4" x14ac:dyDescent="0.3">
      <c r="B17" t="s">
        <v>3</v>
      </c>
      <c r="C17" s="2">
        <f>PV(C16,C15,C18,C19)</f>
        <v>-1088.2791168872805</v>
      </c>
      <c r="D17" t="s">
        <v>11</v>
      </c>
    </row>
    <row r="18" spans="1:4" x14ac:dyDescent="0.3">
      <c r="B18" t="s">
        <v>4</v>
      </c>
      <c r="C18">
        <f>C19*C21</f>
        <v>102</v>
      </c>
    </row>
    <row r="19" spans="1:4" x14ac:dyDescent="0.3">
      <c r="B19" t="s">
        <v>5</v>
      </c>
      <c r="C19">
        <v>1000</v>
      </c>
    </row>
    <row r="21" spans="1:4" x14ac:dyDescent="0.3">
      <c r="B21" t="s">
        <v>12</v>
      </c>
      <c r="C21" s="1">
        <v>0.10199999999999999</v>
      </c>
    </row>
    <row r="23" spans="1:4" x14ac:dyDescent="0.3">
      <c r="A23" t="s">
        <v>13</v>
      </c>
      <c r="B23" t="s">
        <v>1</v>
      </c>
      <c r="C23">
        <v>10</v>
      </c>
    </row>
    <row r="24" spans="1:4" x14ac:dyDescent="0.3">
      <c r="B24" t="s">
        <v>2</v>
      </c>
      <c r="C24" s="1">
        <f>RATE(C23,C26,C25,C27)</f>
        <v>0.10078412311299546</v>
      </c>
    </row>
    <row r="25" spans="1:4" x14ac:dyDescent="0.3">
      <c r="B25" t="s">
        <v>3</v>
      </c>
      <c r="C25" s="2">
        <v>-842.1</v>
      </c>
    </row>
    <row r="26" spans="1:4" x14ac:dyDescent="0.3">
      <c r="B26" t="s">
        <v>4</v>
      </c>
      <c r="C26">
        <f>C27*C29</f>
        <v>75</v>
      </c>
    </row>
    <row r="27" spans="1:4" x14ac:dyDescent="0.3">
      <c r="B27" t="s">
        <v>5</v>
      </c>
      <c r="C27">
        <v>1000</v>
      </c>
    </row>
    <row r="29" spans="1:4" x14ac:dyDescent="0.3">
      <c r="B29" t="s">
        <v>12</v>
      </c>
      <c r="C29" s="1">
        <v>7.4999999999999997E-2</v>
      </c>
    </row>
    <row r="31" spans="1:4" x14ac:dyDescent="0.3">
      <c r="B31" t="s">
        <v>1</v>
      </c>
      <c r="C31">
        <f>10*2</f>
        <v>20</v>
      </c>
    </row>
    <row r="32" spans="1:4" x14ac:dyDescent="0.3">
      <c r="B32" t="s">
        <v>2</v>
      </c>
      <c r="C32" s="1">
        <f>RATE(C31,C34,C33,C35)</f>
        <v>5.0190811837593434E-2</v>
      </c>
      <c r="D32" s="3">
        <f>C32*2</f>
        <v>0.10038162367518687</v>
      </c>
    </row>
    <row r="33" spans="1:4" x14ac:dyDescent="0.3">
      <c r="B33" t="s">
        <v>3</v>
      </c>
      <c r="C33" s="2">
        <v>-842.1</v>
      </c>
    </row>
    <row r="34" spans="1:4" x14ac:dyDescent="0.3">
      <c r="B34" t="s">
        <v>4</v>
      </c>
      <c r="C34">
        <f>C35*C37/2</f>
        <v>37.5</v>
      </c>
    </row>
    <row r="35" spans="1:4" x14ac:dyDescent="0.3">
      <c r="B35" t="s">
        <v>5</v>
      </c>
      <c r="C35">
        <v>1000</v>
      </c>
    </row>
    <row r="37" spans="1:4" x14ac:dyDescent="0.3">
      <c r="B37" t="s">
        <v>12</v>
      </c>
      <c r="C37" s="1">
        <v>7.4999999999999997E-2</v>
      </c>
    </row>
    <row r="39" spans="1:4" x14ac:dyDescent="0.3">
      <c r="A39" t="s">
        <v>14</v>
      </c>
      <c r="B39" t="s">
        <v>1</v>
      </c>
      <c r="C39">
        <v>42</v>
      </c>
    </row>
    <row r="40" spans="1:4" x14ac:dyDescent="0.3">
      <c r="B40" t="s">
        <v>2</v>
      </c>
      <c r="C40" s="1">
        <f>C47</f>
        <v>5.3658536585366123E-2</v>
      </c>
      <c r="D40" t="s">
        <v>15</v>
      </c>
    </row>
    <row r="41" spans="1:4" x14ac:dyDescent="0.3">
      <c r="B41" t="s">
        <v>3</v>
      </c>
      <c r="C41">
        <v>0</v>
      </c>
      <c r="D41" t="s">
        <v>15</v>
      </c>
    </row>
    <row r="42" spans="1:4" x14ac:dyDescent="0.3">
      <c r="B42" t="s">
        <v>4</v>
      </c>
      <c r="C42" s="2">
        <f>PMT(C40,C39,C41,C43)</f>
        <v>-32265.857161569886</v>
      </c>
      <c r="D42" t="s">
        <v>15</v>
      </c>
    </row>
    <row r="43" spans="1:4" x14ac:dyDescent="0.3">
      <c r="B43" t="s">
        <v>5</v>
      </c>
      <c r="C43">
        <v>4800000</v>
      </c>
      <c r="D43" t="s">
        <v>15</v>
      </c>
    </row>
    <row r="45" spans="1:4" x14ac:dyDescent="0.3">
      <c r="B45" t="s">
        <v>6</v>
      </c>
      <c r="C45" s="1">
        <v>0.08</v>
      </c>
    </row>
    <row r="46" spans="1:4" x14ac:dyDescent="0.3">
      <c r="B46" t="s">
        <v>8</v>
      </c>
      <c r="C46" s="1">
        <v>2.5000000000000001E-2</v>
      </c>
    </row>
    <row r="47" spans="1:4" x14ac:dyDescent="0.3">
      <c r="B47" t="s">
        <v>7</v>
      </c>
      <c r="C47" s="1">
        <f>(1+C45)/(1+C46)-1</f>
        <v>5.3658536585366123E-2</v>
      </c>
    </row>
    <row r="49" spans="1:4" x14ac:dyDescent="0.3">
      <c r="A49" t="s">
        <v>16</v>
      </c>
      <c r="B49" t="s">
        <v>1</v>
      </c>
      <c r="C49">
        <f>18*2</f>
        <v>36</v>
      </c>
    </row>
    <row r="50" spans="1:4" x14ac:dyDescent="0.3">
      <c r="B50" t="s">
        <v>2</v>
      </c>
      <c r="C50" s="1">
        <f>RATE(C49,C52,C51,C53)</f>
        <v>3.300003021809525E-2</v>
      </c>
      <c r="D50" s="1">
        <f>C50*2</f>
        <v>6.60000604361905E-2</v>
      </c>
    </row>
    <row r="51" spans="1:4" x14ac:dyDescent="0.3">
      <c r="B51" t="s">
        <v>3</v>
      </c>
      <c r="C51">
        <v>-1459.51</v>
      </c>
    </row>
    <row r="52" spans="1:4" x14ac:dyDescent="0.3">
      <c r="B52" t="s">
        <v>4</v>
      </c>
      <c r="C52" s="2">
        <f>C53*C55/2</f>
        <v>55</v>
      </c>
    </row>
    <row r="53" spans="1:4" x14ac:dyDescent="0.3">
      <c r="B53" t="s">
        <v>5</v>
      </c>
      <c r="C53">
        <v>1000</v>
      </c>
    </row>
    <row r="55" spans="1:4" x14ac:dyDescent="0.3">
      <c r="B55" t="s">
        <v>12</v>
      </c>
      <c r="C55" s="1">
        <v>0.11</v>
      </c>
    </row>
    <row r="57" spans="1:4" x14ac:dyDescent="0.3">
      <c r="A57" t="s">
        <v>17</v>
      </c>
      <c r="B57" t="s">
        <v>18</v>
      </c>
      <c r="C57" s="1">
        <f>C58/C59</f>
        <v>5.08130081300813E-2</v>
      </c>
    </row>
    <row r="58" spans="1:4" x14ac:dyDescent="0.3">
      <c r="B58" t="s">
        <v>19</v>
      </c>
      <c r="C58">
        <f>0.05*1000</f>
        <v>50</v>
      </c>
    </row>
    <row r="59" spans="1:4" x14ac:dyDescent="0.3">
      <c r="B59" t="s">
        <v>20</v>
      </c>
      <c r="C59">
        <v>984</v>
      </c>
    </row>
    <row r="61" spans="1:4" x14ac:dyDescent="0.3">
      <c r="B61" t="s">
        <v>1</v>
      </c>
      <c r="C61">
        <v>10</v>
      </c>
      <c r="D61">
        <v>9</v>
      </c>
    </row>
    <row r="62" spans="1:4" x14ac:dyDescent="0.3">
      <c r="B62" t="s">
        <v>2</v>
      </c>
      <c r="C62" s="1">
        <f>RATE(C61,C64,C63,C65)</f>
        <v>5.209318842100015E-2</v>
      </c>
      <c r="D62" s="1">
        <f>C62</f>
        <v>5.209318842100015E-2</v>
      </c>
    </row>
    <row r="63" spans="1:4" x14ac:dyDescent="0.3">
      <c r="B63" t="s">
        <v>3</v>
      </c>
      <c r="C63">
        <v>-984</v>
      </c>
      <c r="D63" s="2">
        <f>PV(D62,D61,D64,D65)</f>
        <v>-985.25969740625828</v>
      </c>
    </row>
    <row r="64" spans="1:4" x14ac:dyDescent="0.3">
      <c r="B64" t="s">
        <v>4</v>
      </c>
      <c r="C64">
        <f>$C$58</f>
        <v>50</v>
      </c>
      <c r="D64">
        <f>$C$58</f>
        <v>50</v>
      </c>
    </row>
    <row r="65" spans="2:4" x14ac:dyDescent="0.3">
      <c r="B65" t="s">
        <v>5</v>
      </c>
      <c r="C65">
        <v>1000</v>
      </c>
      <c r="D65">
        <v>1000</v>
      </c>
    </row>
    <row r="67" spans="2:4" x14ac:dyDescent="0.3">
      <c r="B67" t="s">
        <v>21</v>
      </c>
      <c r="C67" s="1">
        <f>C62-C57</f>
        <v>1.2801802909188503E-3</v>
      </c>
      <c r="D67" s="1">
        <f>D63/C63-1</f>
        <v>1.2801802909128135E-3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Moore</dc:creator>
  <cp:lastModifiedBy>David Moore</cp:lastModifiedBy>
  <dcterms:created xsi:type="dcterms:W3CDTF">2021-03-16T22:00:17Z</dcterms:created>
  <dcterms:modified xsi:type="dcterms:W3CDTF">2021-03-17T19:05:46Z</dcterms:modified>
</cp:coreProperties>
</file>