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Fall_19\Practice_problems\7\"/>
    </mc:Choice>
  </mc:AlternateContent>
  <xr:revisionPtr revIDLastSave="0" documentId="13_ncr:1_{E735D682-99DF-4C51-8216-F84100DB936E}" xr6:coauthVersionLast="45" xr6:coauthVersionMax="45" xr10:uidLastSave="{00000000-0000-0000-0000-000000000000}"/>
  <bookViews>
    <workbookView xWindow="-28920" yWindow="1170" windowWidth="29040" windowHeight="15840" xr2:uid="{AAF566E0-6D12-4C78-B90B-798AE779DDCB}"/>
  </bookViews>
  <sheets>
    <sheet name="Sheet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C28" i="1"/>
  <c r="N10" i="1" l="1"/>
  <c r="N9" i="1"/>
  <c r="N8" i="1"/>
  <c r="K10" i="1"/>
  <c r="K9" i="1"/>
  <c r="K8" i="1"/>
  <c r="D27" i="1"/>
  <c r="C27" i="1"/>
  <c r="C22" i="1"/>
  <c r="C23" i="1" s="1"/>
  <c r="C24" i="1" s="1"/>
  <c r="E22" i="1"/>
  <c r="E16" i="1"/>
  <c r="E18" i="1" s="1"/>
  <c r="E19" i="1" s="1"/>
  <c r="C16" i="1"/>
  <c r="M10" i="1"/>
  <c r="M9" i="1"/>
  <c r="M8" i="1"/>
  <c r="J10" i="1"/>
  <c r="J9" i="1"/>
  <c r="J8" i="1"/>
  <c r="H10" i="1"/>
  <c r="H9" i="1"/>
  <c r="H8" i="1"/>
  <c r="G10" i="1"/>
  <c r="G9" i="1"/>
  <c r="G8" i="1"/>
  <c r="C12" i="1"/>
  <c r="M4" i="1"/>
  <c r="M6" i="1"/>
  <c r="M3" i="1"/>
  <c r="J4" i="1"/>
  <c r="J6" i="1"/>
  <c r="J3" i="1"/>
  <c r="G4" i="1"/>
  <c r="G6" i="1"/>
  <c r="G3" i="1"/>
  <c r="L6" i="1"/>
  <c r="K6" i="1"/>
  <c r="I6" i="1"/>
  <c r="H6" i="1"/>
  <c r="F6" i="1"/>
  <c r="E6" i="1"/>
  <c r="C6" i="1"/>
</calcChain>
</file>

<file path=xl/sharedStrings.xml><?xml version="1.0" encoding="utf-8"?>
<sst xmlns="http://schemas.openxmlformats.org/spreadsheetml/2006/main" count="47" uniqueCount="40">
  <si>
    <t>1)</t>
  </si>
  <si>
    <t>Revenue</t>
  </si>
  <si>
    <t>EBIT</t>
  </si>
  <si>
    <t>DA</t>
  </si>
  <si>
    <t>EBITDA</t>
  </si>
  <si>
    <t>Q12019</t>
  </si>
  <si>
    <t>Q12018</t>
  </si>
  <si>
    <t>Q22019</t>
  </si>
  <si>
    <t>Q22018</t>
  </si>
  <si>
    <t>Q32019</t>
  </si>
  <si>
    <t>Q32018</t>
  </si>
  <si>
    <t>a)</t>
  </si>
  <si>
    <t>b)</t>
  </si>
  <si>
    <t>c)</t>
  </si>
  <si>
    <t>2)</t>
  </si>
  <si>
    <t>LTD</t>
  </si>
  <si>
    <t>Cash</t>
  </si>
  <si>
    <t>Current LTD</t>
  </si>
  <si>
    <t>Shares</t>
  </si>
  <si>
    <t>Net Debt</t>
  </si>
  <si>
    <t>3)</t>
  </si>
  <si>
    <t>4)</t>
  </si>
  <si>
    <t>5)</t>
  </si>
  <si>
    <t>EV/REV</t>
  </si>
  <si>
    <t>EV/EBIT</t>
  </si>
  <si>
    <t>EV/EBITDA</t>
  </si>
  <si>
    <t>Forward P/E</t>
  </si>
  <si>
    <t>Forward EPS</t>
  </si>
  <si>
    <t>Share Price</t>
  </si>
  <si>
    <t>BV Assets</t>
  </si>
  <si>
    <t>BV Liabilities</t>
  </si>
  <si>
    <t>BV Equity</t>
  </si>
  <si>
    <t>Price-to-Book</t>
  </si>
  <si>
    <t>Equity Value</t>
  </si>
  <si>
    <t>TV/Revenue</t>
  </si>
  <si>
    <t>TV</t>
  </si>
  <si>
    <t>Offer/EPS</t>
  </si>
  <si>
    <t>Peer Cash/TA</t>
  </si>
  <si>
    <t>Expected Cash</t>
  </si>
  <si>
    <t>Excess 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</si>
</sst>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8BA95-9A48-4456-96D6-99CFCA150BCD}">
  <sheetPr codeName="Sheet1"/>
  <dimension ref="A2:N28"/>
  <sheetViews>
    <sheetView tabSelected="1" workbookViewId="0">
      <selection activeCell="C4" sqref="C4"/>
    </sheetView>
  </sheetViews>
  <sheetFormatPr defaultRowHeight="14.5" x14ac:dyDescent="0.35"/>
  <cols>
    <col min="1" max="1" width="3.6328125" customWidth="1"/>
    <col min="2" max="2" width="13.1796875" bestFit="1" customWidth="1"/>
    <col min="3" max="3" width="10.453125" customWidth="1"/>
    <col min="4" max="5" width="11.81640625" bestFit="1" customWidth="1"/>
  </cols>
  <sheetData>
    <row r="2" spans="1:14" x14ac:dyDescent="0.35">
      <c r="C2" s="1">
        <v>43465</v>
      </c>
      <c r="E2" t="s">
        <v>5</v>
      </c>
      <c r="F2" t="s">
        <v>6</v>
      </c>
      <c r="G2" t="s">
        <v>11</v>
      </c>
      <c r="H2" t="s">
        <v>7</v>
      </c>
      <c r="I2" t="s">
        <v>8</v>
      </c>
      <c r="J2" t="s">
        <v>12</v>
      </c>
      <c r="K2" t="s">
        <v>9</v>
      </c>
      <c r="L2" t="s">
        <v>10</v>
      </c>
      <c r="M2" t="s">
        <v>13</v>
      </c>
    </row>
    <row r="3" spans="1:14" x14ac:dyDescent="0.35">
      <c r="A3" t="s">
        <v>0</v>
      </c>
      <c r="B3" t="s">
        <v>1</v>
      </c>
      <c r="C3">
        <v>212.8</v>
      </c>
      <c r="E3">
        <v>42.7</v>
      </c>
      <c r="F3">
        <v>44.8</v>
      </c>
      <c r="G3">
        <f>C3+E3-F3</f>
        <v>210.7</v>
      </c>
      <c r="H3">
        <v>60.2</v>
      </c>
      <c r="I3">
        <v>75.400000000000006</v>
      </c>
      <c r="J3">
        <f>C3+E3+H3-F3-I3</f>
        <v>195.49999999999997</v>
      </c>
      <c r="K3">
        <v>28.9</v>
      </c>
      <c r="L3">
        <v>30.2</v>
      </c>
      <c r="M3">
        <f>C3+E3+H3+K3-F3-I3-L3</f>
        <v>194.19999999999996</v>
      </c>
    </row>
    <row r="4" spans="1:14" x14ac:dyDescent="0.35">
      <c r="B4" t="s">
        <v>2</v>
      </c>
      <c r="C4">
        <v>78.599999999999994</v>
      </c>
      <c r="E4">
        <v>16.5</v>
      </c>
      <c r="F4">
        <v>17.2</v>
      </c>
      <c r="G4">
        <f t="shared" ref="G4:G6" si="0">C4+E4-F4</f>
        <v>77.899999999999991</v>
      </c>
      <c r="H4">
        <v>24.8</v>
      </c>
      <c r="I4">
        <v>29.7</v>
      </c>
      <c r="J4">
        <f t="shared" ref="J4:J6" si="1">C4+E4+H4-F4-I4</f>
        <v>72.999999999999986</v>
      </c>
      <c r="K4">
        <v>10.199999999999999</v>
      </c>
      <c r="L4">
        <v>9.1</v>
      </c>
      <c r="M4">
        <f t="shared" ref="M4:M6" si="2">C4+E4+H4+K4-F4-I4-L4</f>
        <v>74.099999999999994</v>
      </c>
    </row>
    <row r="5" spans="1:14" x14ac:dyDescent="0.35">
      <c r="B5" t="s">
        <v>3</v>
      </c>
      <c r="C5">
        <v>27.9</v>
      </c>
      <c r="E5">
        <v>9.6999999999999993</v>
      </c>
      <c r="F5">
        <v>10.199999999999999</v>
      </c>
      <c r="H5">
        <v>10.199999999999999</v>
      </c>
      <c r="I5">
        <v>6.4</v>
      </c>
      <c r="K5">
        <v>8.1</v>
      </c>
      <c r="L5">
        <v>7.1</v>
      </c>
    </row>
    <row r="6" spans="1:14" x14ac:dyDescent="0.35">
      <c r="B6" t="s">
        <v>4</v>
      </c>
      <c r="C6">
        <f>C4+C5</f>
        <v>106.5</v>
      </c>
      <c r="E6">
        <f>E4+E5</f>
        <v>26.2</v>
      </c>
      <c r="F6">
        <f>F4+F5</f>
        <v>27.4</v>
      </c>
      <c r="G6">
        <f t="shared" si="0"/>
        <v>105.29999999999998</v>
      </c>
      <c r="H6">
        <f>H4+H5</f>
        <v>35</v>
      </c>
      <c r="I6">
        <f>I4+I5</f>
        <v>36.1</v>
      </c>
      <c r="J6">
        <f t="shared" si="1"/>
        <v>104.19999999999999</v>
      </c>
      <c r="K6">
        <f>K4+K5</f>
        <v>18.299999999999997</v>
      </c>
      <c r="L6">
        <f>L4+L5</f>
        <v>16.2</v>
      </c>
      <c r="M6">
        <f t="shared" si="2"/>
        <v>106.3</v>
      </c>
    </row>
    <row r="7" spans="1:14" x14ac:dyDescent="0.35">
      <c r="G7" t="s">
        <v>11</v>
      </c>
      <c r="K7" t="s">
        <v>12</v>
      </c>
      <c r="N7" t="s">
        <v>13</v>
      </c>
    </row>
    <row r="8" spans="1:14" x14ac:dyDescent="0.35">
      <c r="A8" t="s">
        <v>14</v>
      </c>
      <c r="B8" t="s">
        <v>15</v>
      </c>
      <c r="C8">
        <v>180</v>
      </c>
      <c r="E8" t="s">
        <v>23</v>
      </c>
      <c r="F8">
        <v>4.7</v>
      </c>
      <c r="G8">
        <f>F8*G3</f>
        <v>990.29</v>
      </c>
      <c r="H8" s="2">
        <f>(G8-$C$12)/$C$11</f>
        <v>23.376052631578947</v>
      </c>
      <c r="I8">
        <v>5.2</v>
      </c>
      <c r="J8">
        <f>I8*J3</f>
        <v>1016.5999999999999</v>
      </c>
      <c r="K8" s="2">
        <f>(J8-$C$12)/$C$11</f>
        <v>24.068421052631578</v>
      </c>
      <c r="L8">
        <v>6</v>
      </c>
      <c r="M8">
        <f>L8*M3</f>
        <v>1165.1999999999998</v>
      </c>
      <c r="N8" s="2">
        <f>(M8-$C$12)/$C$11</f>
        <v>27.978947368421046</v>
      </c>
    </row>
    <row r="9" spans="1:14" x14ac:dyDescent="0.35">
      <c r="B9" t="s">
        <v>16</v>
      </c>
      <c r="C9">
        <v>100</v>
      </c>
      <c r="E9" t="s">
        <v>24</v>
      </c>
      <c r="F9">
        <v>14.3</v>
      </c>
      <c r="G9">
        <f>F9*G4</f>
        <v>1113.97</v>
      </c>
      <c r="H9" s="2">
        <f>(G9-$C$12)/$C$11</f>
        <v>26.63078947368421</v>
      </c>
      <c r="I9">
        <v>13.9</v>
      </c>
      <c r="J9">
        <f>I9*J4</f>
        <v>1014.6999999999998</v>
      </c>
      <c r="K9" s="2">
        <f>(J9-$C$12)/$C$11</f>
        <v>24.018421052631574</v>
      </c>
      <c r="L9">
        <v>15.6</v>
      </c>
      <c r="M9">
        <f>L9*M4</f>
        <v>1155.9599999999998</v>
      </c>
      <c r="N9" s="2">
        <f>(M9-$C$12)/$C$11</f>
        <v>27.735789473684207</v>
      </c>
    </row>
    <row r="10" spans="1:14" x14ac:dyDescent="0.35">
      <c r="B10" t="s">
        <v>17</v>
      </c>
      <c r="C10">
        <v>22</v>
      </c>
      <c r="E10" t="s">
        <v>25</v>
      </c>
      <c r="F10">
        <v>9.9</v>
      </c>
      <c r="G10">
        <f>F10*G6</f>
        <v>1042.4699999999998</v>
      </c>
      <c r="H10" s="2">
        <f>(G10-$C$12)/$C$11</f>
        <v>24.749210526315785</v>
      </c>
      <c r="I10">
        <v>9.6999999999999993</v>
      </c>
      <c r="J10">
        <f>I10*J6</f>
        <v>1010.7399999999998</v>
      </c>
      <c r="K10" s="2">
        <f>(J10-$C$12)/$C$11</f>
        <v>23.914210526315784</v>
      </c>
      <c r="L10">
        <v>10.4</v>
      </c>
      <c r="M10">
        <f>L10*M6</f>
        <v>1105.52</v>
      </c>
      <c r="N10" s="2">
        <f>(M10-$C$12)/$C$11</f>
        <v>26.408421052631578</v>
      </c>
    </row>
    <row r="11" spans="1:14" x14ac:dyDescent="0.35">
      <c r="B11" t="s">
        <v>18</v>
      </c>
      <c r="C11">
        <v>38</v>
      </c>
    </row>
    <row r="12" spans="1:14" x14ac:dyDescent="0.35">
      <c r="B12" t="s">
        <v>19</v>
      </c>
      <c r="C12">
        <f>C8+C10-C9</f>
        <v>102</v>
      </c>
    </row>
    <row r="14" spans="1:14" x14ac:dyDescent="0.35">
      <c r="A14" t="s">
        <v>20</v>
      </c>
      <c r="B14" t="s">
        <v>26</v>
      </c>
      <c r="C14">
        <v>16.399999999999999</v>
      </c>
      <c r="D14" t="s">
        <v>29</v>
      </c>
      <c r="E14">
        <v>900</v>
      </c>
    </row>
    <row r="15" spans="1:14" x14ac:dyDescent="0.35">
      <c r="B15" t="s">
        <v>27</v>
      </c>
      <c r="C15">
        <v>1.88</v>
      </c>
      <c r="D15" t="s">
        <v>30</v>
      </c>
      <c r="E15">
        <v>550</v>
      </c>
    </row>
    <row r="16" spans="1:14" x14ac:dyDescent="0.35">
      <c r="B16" t="s">
        <v>28</v>
      </c>
      <c r="C16">
        <f>C15*C14</f>
        <v>30.831999999999997</v>
      </c>
      <c r="D16" t="s">
        <v>31</v>
      </c>
      <c r="E16">
        <f>E14-E15</f>
        <v>350</v>
      </c>
    </row>
    <row r="17" spans="1:5" x14ac:dyDescent="0.35">
      <c r="D17" t="s">
        <v>32</v>
      </c>
      <c r="E17">
        <v>3.3</v>
      </c>
    </row>
    <row r="18" spans="1:5" x14ac:dyDescent="0.35">
      <c r="D18" t="s">
        <v>33</v>
      </c>
      <c r="E18">
        <f>E17*E16</f>
        <v>1155</v>
      </c>
    </row>
    <row r="19" spans="1:5" x14ac:dyDescent="0.35">
      <c r="D19" t="s">
        <v>28</v>
      </c>
      <c r="E19">
        <f>E18/C11</f>
        <v>30.394736842105264</v>
      </c>
    </row>
    <row r="21" spans="1:5" x14ac:dyDescent="0.35">
      <c r="A21" t="s">
        <v>21</v>
      </c>
      <c r="B21" t="s">
        <v>34</v>
      </c>
      <c r="C21">
        <v>12.2</v>
      </c>
      <c r="D21" t="s">
        <v>36</v>
      </c>
      <c r="E21">
        <v>17.8</v>
      </c>
    </row>
    <row r="22" spans="1:5" x14ac:dyDescent="0.35">
      <c r="B22" t="s">
        <v>35</v>
      </c>
      <c r="C22">
        <f>C21*M3</f>
        <v>2369.2399999999993</v>
      </c>
      <c r="D22" t="s">
        <v>28</v>
      </c>
      <c r="E22">
        <f>E21*C15</f>
        <v>33.463999999999999</v>
      </c>
    </row>
    <row r="23" spans="1:5" x14ac:dyDescent="0.35">
      <c r="B23" t="s">
        <v>33</v>
      </c>
      <c r="C23">
        <f>C22-C12</f>
        <v>2267.2399999999993</v>
      </c>
    </row>
    <row r="24" spans="1:5" x14ac:dyDescent="0.35">
      <c r="B24" t="s">
        <v>28</v>
      </c>
      <c r="C24">
        <f>C23/C11</f>
        <v>59.66421052631577</v>
      </c>
    </row>
    <row r="26" spans="1:5" x14ac:dyDescent="0.35">
      <c r="A26" t="s">
        <v>22</v>
      </c>
      <c r="B26" t="s">
        <v>37</v>
      </c>
      <c r="C26">
        <v>0.14599999999999999</v>
      </c>
      <c r="D26">
        <v>9.9000000000000005E-2</v>
      </c>
    </row>
    <row r="27" spans="1:5" x14ac:dyDescent="0.35">
      <c r="B27" t="s">
        <v>38</v>
      </c>
      <c r="C27">
        <f>C26*900</f>
        <v>131.4</v>
      </c>
      <c r="D27">
        <f>D26*E14</f>
        <v>89.100000000000009</v>
      </c>
    </row>
    <row r="28" spans="1:5" x14ac:dyDescent="0.35">
      <c r="B28" t="s">
        <v>39</v>
      </c>
      <c r="C28">
        <f>MAX($C$9-C27,0)</f>
        <v>0</v>
      </c>
      <c r="D28">
        <f>MAX($C$9-D27,0)</f>
        <v>10.899999999999991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Moore</dc:creator>
  <cp:lastModifiedBy>David Moore</cp:lastModifiedBy>
  <dcterms:created xsi:type="dcterms:W3CDTF">2019-11-06T01:33:58Z</dcterms:created>
  <dcterms:modified xsi:type="dcterms:W3CDTF">2019-11-11T01:46:01Z</dcterms:modified>
</cp:coreProperties>
</file>