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5\Fall_19\Mod1\"/>
    </mc:Choice>
  </mc:AlternateContent>
  <xr:revisionPtr revIDLastSave="0" documentId="13_ncr:1_{D2365808-E671-4AC0-A375-6605F4EB3FB8}" xr6:coauthVersionLast="45" xr6:coauthVersionMax="45" xr10:uidLastSave="{00000000-0000-0000-0000-000000000000}"/>
  <bookViews>
    <workbookView xWindow="-28920" yWindow="1170" windowWidth="29040" windowHeight="15840" xr2:uid="{0427E4A8-9712-4E6C-97E4-C105CFFDF6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9" i="1"/>
  <c r="C18" i="1"/>
  <c r="I3" i="1" l="1"/>
  <c r="C11" i="1" s="1"/>
  <c r="C19" i="1" l="1"/>
  <c r="C6" i="1"/>
  <c r="C20" i="1"/>
  <c r="F7" i="1" l="1"/>
  <c r="C8" i="1"/>
  <c r="C7" i="1"/>
  <c r="D11" i="1" s="1"/>
  <c r="E11" i="1" s="1"/>
  <c r="F11" i="1" s="1"/>
  <c r="G11" i="1" s="1"/>
  <c r="D7" i="1"/>
  <c r="E7" i="1"/>
  <c r="D19" i="1"/>
  <c r="D20" i="1"/>
  <c r="D18" i="1" l="1"/>
  <c r="E20" i="1" s="1"/>
  <c r="F20" i="1" s="1"/>
  <c r="E19" i="1"/>
  <c r="E18" i="1" s="1"/>
  <c r="F19" i="1" s="1"/>
  <c r="C9" i="1"/>
  <c r="D6" i="1"/>
  <c r="F18" i="1" l="1"/>
  <c r="G20" i="1" s="1"/>
  <c r="E6" i="1"/>
  <c r="E8" i="1" s="1"/>
  <c r="D8" i="1"/>
  <c r="D9" i="1" s="1"/>
  <c r="F6" i="1" l="1"/>
  <c r="F8" i="1" s="1"/>
  <c r="F9" i="1" s="1"/>
  <c r="E9" i="1"/>
  <c r="G19" i="1"/>
</calcChain>
</file>

<file path=xl/sharedStrings.xml><?xml version="1.0" encoding="utf-8"?>
<sst xmlns="http://schemas.openxmlformats.org/spreadsheetml/2006/main" count="31" uniqueCount="24">
  <si>
    <t>Year</t>
  </si>
  <si>
    <t>Lease PMT</t>
  </si>
  <si>
    <t>Depreciation</t>
  </si>
  <si>
    <t>Rate</t>
  </si>
  <si>
    <t>PV of lease</t>
  </si>
  <si>
    <t>Value of lease</t>
  </si>
  <si>
    <t>Interest Expense</t>
  </si>
  <si>
    <t>IS impact</t>
  </si>
  <si>
    <t>PPE</t>
  </si>
  <si>
    <t xml:space="preserve">Credit Cash </t>
  </si>
  <si>
    <t>Debit Liability</t>
  </si>
  <si>
    <t xml:space="preserve">Credit liability </t>
  </si>
  <si>
    <t>Debit RE</t>
  </si>
  <si>
    <t>Finance</t>
  </si>
  <si>
    <t>Operating</t>
  </si>
  <si>
    <t xml:space="preserve">Depreciation </t>
  </si>
  <si>
    <t>Credit Depreciation</t>
  </si>
  <si>
    <t>Credit Cash</t>
  </si>
  <si>
    <t>Debit Depreciation</t>
  </si>
  <si>
    <t>Credit Liability</t>
  </si>
  <si>
    <t>Liability</t>
  </si>
  <si>
    <t xml:space="preserve">Debit PP&amp;E </t>
  </si>
  <si>
    <t>Credit Lease Liability</t>
  </si>
  <si>
    <t>Balance Sheet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</si>
</sst>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3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81A5-170C-4964-9BAA-0B4A823519C6}">
  <sheetPr codeName="Sheet1"/>
  <dimension ref="B1:M20"/>
  <sheetViews>
    <sheetView tabSelected="1" workbookViewId="0">
      <selection activeCell="K23" sqref="K23"/>
    </sheetView>
  </sheetViews>
  <sheetFormatPr defaultRowHeight="14.5" x14ac:dyDescent="0.35"/>
  <cols>
    <col min="1" max="1" width="3.1796875" customWidth="1"/>
    <col min="2" max="2" width="15.26953125" bestFit="1" customWidth="1"/>
    <col min="3" max="5" width="13" bestFit="1" customWidth="1"/>
    <col min="6" max="6" width="11.453125" bestFit="1" customWidth="1"/>
    <col min="7" max="7" width="13" bestFit="1" customWidth="1"/>
    <col min="8" max="8" width="17.1796875" bestFit="1" customWidth="1"/>
    <col min="9" max="9" width="13.6328125" bestFit="1" customWidth="1"/>
    <col min="10" max="10" width="10.90625" bestFit="1" customWidth="1"/>
    <col min="13" max="13" width="13" bestFit="1" customWidth="1"/>
  </cols>
  <sheetData>
    <row r="1" spans="2:11" x14ac:dyDescent="0.35">
      <c r="I1" s="1"/>
    </row>
    <row r="2" spans="2:11" x14ac:dyDescent="0.35">
      <c r="B2" s="5" t="s">
        <v>13</v>
      </c>
      <c r="H2" t="s">
        <v>3</v>
      </c>
      <c r="I2" s="2">
        <v>0.1</v>
      </c>
    </row>
    <row r="3" spans="2:11" x14ac:dyDescent="0.35">
      <c r="C3" s="4" t="s">
        <v>0</v>
      </c>
      <c r="D3" s="4"/>
      <c r="E3" s="4"/>
      <c r="F3" s="4"/>
      <c r="H3" t="s">
        <v>4</v>
      </c>
      <c r="I3" s="3">
        <f>PV(I2,F4,C5)*-1</f>
        <v>1584932.7231746474</v>
      </c>
      <c r="J3" t="s">
        <v>21</v>
      </c>
      <c r="K3" t="s">
        <v>22</v>
      </c>
    </row>
    <row r="4" spans="2:11" x14ac:dyDescent="0.35">
      <c r="C4" s="6">
        <v>1</v>
      </c>
      <c r="D4" s="6">
        <v>2</v>
      </c>
      <c r="E4" s="6">
        <v>3</v>
      </c>
      <c r="F4" s="6">
        <v>4</v>
      </c>
      <c r="H4" s="7" t="s">
        <v>23</v>
      </c>
      <c r="I4" s="7"/>
    </row>
    <row r="5" spans="2:11" x14ac:dyDescent="0.35">
      <c r="B5" t="s">
        <v>1</v>
      </c>
      <c r="C5">
        <v>500000</v>
      </c>
      <c r="D5">
        <v>500000</v>
      </c>
      <c r="E5">
        <v>500000</v>
      </c>
      <c r="F5">
        <v>500000</v>
      </c>
      <c r="H5" t="s">
        <v>9</v>
      </c>
      <c r="I5" t="s">
        <v>10</v>
      </c>
    </row>
    <row r="6" spans="2:11" x14ac:dyDescent="0.35">
      <c r="B6" t="s">
        <v>5</v>
      </c>
      <c r="C6" s="3">
        <f>I3</f>
        <v>1584932.7231746474</v>
      </c>
      <c r="D6" s="3">
        <f>C6-C5+C8</f>
        <v>1243425.9954921121</v>
      </c>
      <c r="E6" s="3">
        <f t="shared" ref="E6:F6" si="0">D6-D5+D8</f>
        <v>867768.59504132334</v>
      </c>
      <c r="F6" s="3">
        <f t="shared" si="0"/>
        <v>454545.45454545569</v>
      </c>
    </row>
    <row r="7" spans="2:11" x14ac:dyDescent="0.35">
      <c r="B7" t="s">
        <v>2</v>
      </c>
      <c r="C7" s="3">
        <f>$C$6/$F$4</f>
        <v>396233.18079366186</v>
      </c>
      <c r="D7" s="3">
        <f t="shared" ref="D7:F7" si="1">$C$6/$F$4</f>
        <v>396233.18079366186</v>
      </c>
      <c r="E7" s="3">
        <f t="shared" si="1"/>
        <v>396233.18079366186</v>
      </c>
      <c r="F7" s="3">
        <f t="shared" si="1"/>
        <v>396233.18079366186</v>
      </c>
    </row>
    <row r="8" spans="2:11" x14ac:dyDescent="0.35">
      <c r="B8" t="s">
        <v>6</v>
      </c>
      <c r="C8" s="3">
        <f>C6*$I$2</f>
        <v>158493.27231746475</v>
      </c>
      <c r="D8" s="3">
        <f t="shared" ref="D8:F8" si="2">D6*$I$2</f>
        <v>124342.59954921121</v>
      </c>
      <c r="E8" s="3">
        <f t="shared" si="2"/>
        <v>86776.859504132342</v>
      </c>
      <c r="F8" s="3">
        <f t="shared" si="2"/>
        <v>45454.545454545572</v>
      </c>
      <c r="G8" s="3"/>
    </row>
    <row r="9" spans="2:11" x14ac:dyDescent="0.35">
      <c r="B9" t="s">
        <v>7</v>
      </c>
      <c r="C9" s="3">
        <f>C8+C7</f>
        <v>554726.45311112655</v>
      </c>
      <c r="D9" s="3">
        <f t="shared" ref="D9:F9" si="3">D8+D7</f>
        <v>520575.78034287307</v>
      </c>
      <c r="E9" s="3">
        <f t="shared" si="3"/>
        <v>483010.04029779421</v>
      </c>
      <c r="F9" s="3">
        <f t="shared" si="3"/>
        <v>441687.72624820744</v>
      </c>
      <c r="G9" s="3">
        <f>SUM(C9:F9)</f>
        <v>2000000.0000000014</v>
      </c>
      <c r="H9" t="s">
        <v>11</v>
      </c>
      <c r="I9" t="s">
        <v>12</v>
      </c>
    </row>
    <row r="11" spans="2:11" x14ac:dyDescent="0.35">
      <c r="B11" t="s">
        <v>8</v>
      </c>
      <c r="C11" s="3">
        <f>I3</f>
        <v>1584932.7231746474</v>
      </c>
      <c r="D11" s="3">
        <f>C11-C7</f>
        <v>1188699.5423809856</v>
      </c>
      <c r="E11" s="3">
        <f t="shared" ref="E11:F11" si="4">D11-D7</f>
        <v>792466.36158732371</v>
      </c>
      <c r="F11" s="3">
        <f t="shared" si="4"/>
        <v>396233.18079366186</v>
      </c>
      <c r="G11" s="3">
        <f>F11-F7</f>
        <v>0</v>
      </c>
    </row>
    <row r="13" spans="2:11" x14ac:dyDescent="0.35">
      <c r="B13" s="5" t="s">
        <v>14</v>
      </c>
    </row>
    <row r="14" spans="2:11" x14ac:dyDescent="0.35">
      <c r="B14" s="5"/>
      <c r="C14" s="4" t="s">
        <v>0</v>
      </c>
      <c r="D14" s="4"/>
      <c r="E14" s="4"/>
      <c r="F14" s="4"/>
    </row>
    <row r="15" spans="2:11" x14ac:dyDescent="0.35">
      <c r="B15" s="5"/>
      <c r="C15" s="6">
        <v>1</v>
      </c>
      <c r="D15" s="6">
        <v>2</v>
      </c>
      <c r="E15" s="6">
        <v>3</v>
      </c>
      <c r="F15" s="6">
        <v>4</v>
      </c>
      <c r="H15" s="7" t="s">
        <v>23</v>
      </c>
      <c r="I15" s="7"/>
    </row>
    <row r="16" spans="2:11" x14ac:dyDescent="0.35">
      <c r="B16" t="s">
        <v>7</v>
      </c>
      <c r="C16">
        <v>500000</v>
      </c>
      <c r="D16">
        <v>500000</v>
      </c>
      <c r="E16">
        <v>500000</v>
      </c>
      <c r="F16">
        <v>500000</v>
      </c>
      <c r="G16" s="3">
        <f>SUM(C16:F16)</f>
        <v>2000000</v>
      </c>
      <c r="H16" t="s">
        <v>10</v>
      </c>
      <c r="I16" t="s">
        <v>17</v>
      </c>
    </row>
    <row r="17" spans="2:13" x14ac:dyDescent="0.35">
      <c r="B17" t="s">
        <v>15</v>
      </c>
      <c r="C17">
        <v>500000</v>
      </c>
      <c r="D17">
        <v>500000</v>
      </c>
      <c r="E17">
        <v>500000</v>
      </c>
      <c r="F17">
        <v>500000</v>
      </c>
      <c r="H17" t="s">
        <v>12</v>
      </c>
      <c r="I17" t="s">
        <v>16</v>
      </c>
      <c r="M17" s="3"/>
    </row>
    <row r="18" spans="2:13" x14ac:dyDescent="0.35">
      <c r="B18" t="s">
        <v>6</v>
      </c>
      <c r="C18" s="3">
        <f>C19*$I$2</f>
        <v>158493.27231746475</v>
      </c>
      <c r="D18" s="3">
        <f t="shared" ref="D18:F18" si="5">D19*$I$2</f>
        <v>124342.59954921121</v>
      </c>
      <c r="E18" s="3">
        <f t="shared" si="5"/>
        <v>86776.859504132342</v>
      </c>
      <c r="F18" s="3">
        <f t="shared" si="5"/>
        <v>45454.545454545572</v>
      </c>
      <c r="H18" t="s">
        <v>18</v>
      </c>
      <c r="I18" t="s">
        <v>19</v>
      </c>
      <c r="M18" s="3"/>
    </row>
    <row r="19" spans="2:13" x14ac:dyDescent="0.35">
      <c r="B19" t="s">
        <v>8</v>
      </c>
      <c r="C19" s="3">
        <f>C11</f>
        <v>1584932.7231746474</v>
      </c>
      <c r="D19" s="3">
        <f>C19-C17+C18</f>
        <v>1243425.9954921121</v>
      </c>
      <c r="E19" s="3">
        <f t="shared" ref="E19:G19" si="6">D19-D17+D18</f>
        <v>867768.59504132334</v>
      </c>
      <c r="F19" s="3">
        <f t="shared" si="6"/>
        <v>454545.45454545569</v>
      </c>
      <c r="G19" s="3">
        <f t="shared" si="6"/>
        <v>1.2660166248679161E-9</v>
      </c>
    </row>
    <row r="20" spans="2:13" x14ac:dyDescent="0.35">
      <c r="B20" t="s">
        <v>20</v>
      </c>
      <c r="C20" s="3">
        <f>I3</f>
        <v>1584932.7231746474</v>
      </c>
      <c r="D20" s="3">
        <f>C20-C16+C18</f>
        <v>1243425.9954921121</v>
      </c>
      <c r="E20" s="3">
        <f t="shared" ref="E20:G20" si="7">D20-D16+D18</f>
        <v>867768.59504132334</v>
      </c>
      <c r="F20" s="3">
        <f t="shared" si="7"/>
        <v>454545.45454545569</v>
      </c>
      <c r="G20" s="3">
        <f t="shared" si="7"/>
        <v>1.2660166248679161E-9</v>
      </c>
    </row>
  </sheetData>
  <mergeCells count="2">
    <mergeCell ref="C3:F3"/>
    <mergeCell ref="C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2019-08-15T21:38:02Z</dcterms:created>
  <dcterms:modified xsi:type="dcterms:W3CDTF">2020-01-15T22:27:36Z</dcterms:modified>
</cp:coreProperties>
</file>