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601"/>
  <workbookPr codeName="ThisWorkbook"/>
  <mc:AlternateContent xmlns:mc="http://schemas.openxmlformats.org/markup-compatibility/2006">
    <mc:Choice Requires="x15">
      <x15ac:absPath xmlns:x15ac="http://schemas.microsoft.com/office/spreadsheetml/2010/11/ac" url="C:\Users\dmoor\Dropbox\LMU_teaching\FNCE_3415\"/>
    </mc:Choice>
  </mc:AlternateContent>
  <xr:revisionPtr revIDLastSave="0" documentId="13_ncr:1_{7273F1BE-0B99-4D43-81C4-70E8BCD5551B}" xr6:coauthVersionLast="47" xr6:coauthVersionMax="47" xr10:uidLastSave="{00000000-0000-0000-0000-000000000000}"/>
  <bookViews>
    <workbookView xWindow="28680" yWindow="-225" windowWidth="29040" windowHeight="15840" xr2:uid="{00000000-000D-0000-FFFF-FFFF00000000}"/>
  </bookViews>
  <sheets>
    <sheet name="YETI_ratios" sheetId="12" r:id="rId1"/>
    <sheet name="YETI_IS_CS" sheetId="22" r:id="rId2"/>
    <sheet name="YETI_BS_CS" sheetId="21" r:id="rId3"/>
    <sheet name="YETI_IS" sheetId="23" r:id="rId4"/>
    <sheet name="YETI_BS" sheetId="20" r:id="rId5"/>
    <sheet name="YETI_CFS" sheetId="24" r:id="rId6"/>
    <sheet name="Peer_avg" sheetId="13" r:id="rId7"/>
    <sheet name="COOK" sheetId="25" r:id="rId8"/>
    <sheet name="CLAR" sheetId="26" r:id="rId9"/>
    <sheet name="LULU" sheetId="27" r:id="rId10"/>
    <sheet name="GOLF" sheetId="28" r:id="rId11"/>
    <sheet name="Industry_average" sheetId="30" r:id="rId1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15" i="12" l="1"/>
  <c r="D9" i="12"/>
  <c r="E9" i="12"/>
  <c r="F9" i="12"/>
  <c r="C9" i="12"/>
  <c r="I9" i="12" l="1"/>
  <c r="I14" i="12"/>
  <c r="J14" i="12"/>
  <c r="J12" i="12"/>
  <c r="J11" i="12"/>
  <c r="J9" i="12"/>
  <c r="J8" i="12"/>
  <c r="J7" i="12"/>
  <c r="C43" i="30"/>
  <c r="D43" i="30"/>
  <c r="E43" i="30"/>
  <c r="F43" i="30"/>
  <c r="G43" i="30"/>
  <c r="H43" i="30"/>
  <c r="I43" i="30"/>
  <c r="J43" i="30"/>
  <c r="K43" i="30"/>
  <c r="L43" i="30"/>
  <c r="M43" i="30"/>
  <c r="N43" i="30"/>
  <c r="O43" i="30"/>
  <c r="P43" i="30"/>
  <c r="Q43" i="30"/>
  <c r="R43" i="30"/>
  <c r="S43" i="30"/>
  <c r="T43" i="30"/>
  <c r="J13" i="12" s="1"/>
  <c r="U43" i="30"/>
  <c r="V43" i="30"/>
  <c r="B43" i="30"/>
  <c r="C9" i="28" l="1"/>
  <c r="D9" i="28"/>
  <c r="E9" i="28"/>
  <c r="F9" i="28"/>
  <c r="B9" i="28"/>
  <c r="C9" i="27"/>
  <c r="D9" i="27"/>
  <c r="E9" i="27"/>
  <c r="F9" i="27"/>
  <c r="B9" i="27"/>
  <c r="C9" i="26"/>
  <c r="D9" i="26"/>
  <c r="E9" i="26"/>
  <c r="F9" i="26"/>
  <c r="B9" i="26"/>
  <c r="G5" i="13"/>
  <c r="F5" i="13"/>
  <c r="D5" i="13"/>
  <c r="E5" i="13" s="1"/>
  <c r="C9" i="25"/>
  <c r="D9" i="25"/>
  <c r="B9" i="25"/>
  <c r="E6" i="12"/>
  <c r="F6" i="12" s="1"/>
  <c r="G6" i="12" s="1"/>
  <c r="D6" i="12"/>
  <c r="E7" i="13"/>
  <c r="C8" i="13"/>
  <c r="C9" i="13"/>
  <c r="C7" i="13"/>
  <c r="C6" i="13"/>
  <c r="G7" i="13"/>
  <c r="F8" i="13"/>
  <c r="D9" i="13"/>
  <c r="G6" i="13"/>
  <c r="G9" i="13"/>
  <c r="F7" i="13"/>
  <c r="E9" i="13"/>
  <c r="F9" i="13"/>
  <c r="D6" i="13"/>
  <c r="E6" i="13"/>
  <c r="D8" i="13"/>
  <c r="F6" i="13"/>
  <c r="D7" i="13"/>
  <c r="E8" i="13"/>
  <c r="G8" i="13"/>
  <c r="F10" i="13" l="1"/>
  <c r="C10" i="13" l="1"/>
  <c r="D10" i="13"/>
  <c r="E10" i="13"/>
  <c r="G10" i="13"/>
</calcChain>
</file>

<file path=xl/sharedStrings.xml><?xml version="1.0" encoding="utf-8"?>
<sst xmlns="http://schemas.openxmlformats.org/spreadsheetml/2006/main" count="2246" uniqueCount="347">
  <si>
    <t>Powered by Clearbit</t>
  </si>
  <si>
    <t xml:space="preserve">Exchange rate used is that of the Year End reported date </t>
  </si>
  <si>
    <t>Profitability Ratios</t>
  </si>
  <si>
    <t>ROA % (Net)</t>
  </si>
  <si>
    <t>ROE % (Net)</t>
  </si>
  <si>
    <t>ROI % (Operating)</t>
  </si>
  <si>
    <t>EBITDA Margin %</t>
  </si>
  <si>
    <t>Calculated Tax Rate %</t>
  </si>
  <si>
    <t>Revenue per Employee</t>
  </si>
  <si>
    <t>Liquidity Ratios</t>
  </si>
  <si>
    <t>Quick Ratio</t>
  </si>
  <si>
    <t>Current Ratio</t>
  </si>
  <si>
    <t>Net Current Assets % TA</t>
  </si>
  <si>
    <t>Debt Management</t>
  </si>
  <si>
    <t>Interest Coverage</t>
  </si>
  <si>
    <t>Asset Management</t>
  </si>
  <si>
    <t>Total Asset Turnover</t>
  </si>
  <si>
    <t>Receivables Turnover</t>
  </si>
  <si>
    <t>Inventory Turnover</t>
  </si>
  <si>
    <t>Accounts Payable Turnover</t>
  </si>
  <si>
    <t>Accrued Expenses Turnover</t>
  </si>
  <si>
    <t>Property Plant &amp; Equip Turnover</t>
  </si>
  <si>
    <t>Cash &amp; Equivalents Turnover</t>
  </si>
  <si>
    <t>Per Share</t>
  </si>
  <si>
    <t>Cash Flow per Share</t>
  </si>
  <si>
    <t>Book Value per Share</t>
  </si>
  <si>
    <t>LT Debt to Equity</t>
  </si>
  <si>
    <t>Total Debt to Equity</t>
  </si>
  <si>
    <t>EBT&lt;0</t>
  </si>
  <si>
    <t>-</t>
  </si>
  <si>
    <t>Accumulated other comprehensive income (loss)</t>
  </si>
  <si>
    <t>Foreign currency translation adjustments</t>
  </si>
  <si>
    <t>Retained earnings (accumulated deficit)</t>
  </si>
  <si>
    <t>Additional paid-in capital</t>
  </si>
  <si>
    <t>Common stock</t>
  </si>
  <si>
    <t>Total current liabilities</t>
  </si>
  <si>
    <t>Deferred income taxes</t>
  </si>
  <si>
    <t>Accounts payable</t>
  </si>
  <si>
    <t>Total assets</t>
  </si>
  <si>
    <t>Total current assets</t>
  </si>
  <si>
    <t>Thousands</t>
  </si>
  <si>
    <t>Scale</t>
  </si>
  <si>
    <t>Yes</t>
  </si>
  <si>
    <t>Consolidated</t>
  </si>
  <si>
    <t>Not Qualified</t>
  </si>
  <si>
    <t>Audit Status</t>
  </si>
  <si>
    <t>USD</t>
  </si>
  <si>
    <t>Currency</t>
  </si>
  <si>
    <t>Report Date</t>
  </si>
  <si>
    <t xml:space="preserve">As Reported Annual Balance Sheet </t>
  </si>
  <si>
    <t xml:space="preserve">As Reported Annual Income Statement </t>
  </si>
  <si>
    <t>Gross profit</t>
  </si>
  <si>
    <t>Weighted average shares outstanding - basic</t>
  </si>
  <si>
    <t>Weighted average shares outstanding - diluted</t>
  </si>
  <si>
    <t>Year end shares outstanding</t>
  </si>
  <si>
    <t>Total number of employees</t>
  </si>
  <si>
    <t>Number of common stockholders</t>
  </si>
  <si>
    <t>Net cash flows from financing activities</t>
  </si>
  <si>
    <t>Net cash flows from investing activities</t>
  </si>
  <si>
    <t>Net cash flows from operating activities</t>
  </si>
  <si>
    <t>Prepaid expenses &amp; other current assets</t>
  </si>
  <si>
    <t xml:space="preserve">As Reported Annual Cash Flow </t>
  </si>
  <si>
    <t>Ratio</t>
  </si>
  <si>
    <t>Fiscal year</t>
  </si>
  <si>
    <t>Days' Sales in Inventory</t>
  </si>
  <si>
    <t xml:space="preserve">Receivable Turnover </t>
  </si>
  <si>
    <t>Equity Multiplier</t>
  </si>
  <si>
    <t>Average</t>
  </si>
  <si>
    <t>Ticker</t>
  </si>
  <si>
    <t>Select Ratio in C4 to display industry averages</t>
  </si>
  <si>
    <t>ROE (%)</t>
  </si>
  <si>
    <t>Decompose ROE</t>
  </si>
  <si>
    <t>Profit Margin (%)</t>
  </si>
  <si>
    <t>Cash</t>
  </si>
  <si>
    <t>Leasehold improvements</t>
  </si>
  <si>
    <t>Property &amp; equipment, net</t>
  </si>
  <si>
    <t>Other current liabilities</t>
  </si>
  <si>
    <t>Total liabilities</t>
  </si>
  <si>
    <t>Cost of goods sold</t>
  </si>
  <si>
    <t>Inventory</t>
  </si>
  <si>
    <t>Other liabilities</t>
  </si>
  <si>
    <t>Purchases of property &amp; equipment</t>
  </si>
  <si>
    <t>Effect of exchange rate changes on cash</t>
  </si>
  <si>
    <t>LULU</t>
  </si>
  <si>
    <t>lululemon athletica inc (NMS: LULU)</t>
  </si>
  <si>
    <t>02/02/2020</t>
  </si>
  <si>
    <t>02/03/2019</t>
  </si>
  <si>
    <t>01/28/2018</t>
  </si>
  <si>
    <t>Ratio Analysis for Yeti</t>
  </si>
  <si>
    <t>Completed September 2022</t>
  </si>
  <si>
    <t>2021 Industry</t>
  </si>
  <si>
    <t>Total equity (deficit)</t>
  </si>
  <si>
    <t>Total YETI Holdings, Inc. stockholders' deficit</t>
  </si>
  <si>
    <t>Operating lease liabilities, non-current</t>
  </si>
  <si>
    <t>Long-term debt, net of current portion</t>
  </si>
  <si>
    <t>Unamortized deferred financing fees</t>
  </si>
  <si>
    <t>Total long-term debt</t>
  </si>
  <si>
    <t>Current maturities of finance lease debt</t>
  </si>
  <si>
    <t>Current maturities of long-term debt</t>
  </si>
  <si>
    <t>Total debt</t>
  </si>
  <si>
    <t>Debt owed to Rambler On</t>
  </si>
  <si>
    <t>Finance lease debt</t>
  </si>
  <si>
    <t>Term loan</t>
  </si>
  <si>
    <t>Operating lease liabilities</t>
  </si>
  <si>
    <t>Accrued payroll &amp; related costs</t>
  </si>
  <si>
    <t>Taxes payable</t>
  </si>
  <si>
    <t>Accrued expenses</t>
  </si>
  <si>
    <t>Accrued expenses &amp; other current liabilities</t>
  </si>
  <si>
    <t>Other accrued expenses &amp; other current liabilities</t>
  </si>
  <si>
    <t>Interest payable</t>
  </si>
  <si>
    <t>Accrued capital expenditures</t>
  </si>
  <si>
    <t>Warranty reserve</t>
  </si>
  <si>
    <t>Advertising &amp; marketing</t>
  </si>
  <si>
    <t>Customer discounts, allowances &amp; returns</t>
  </si>
  <si>
    <t>Contract liabilities</t>
  </si>
  <si>
    <t>Accrued freight &amp; distribution costs</t>
  </si>
  <si>
    <t>Accrued freight &amp; other operating expenses</t>
  </si>
  <si>
    <t>Deferred charges &amp; other assets</t>
  </si>
  <si>
    <t>Other assets</t>
  </si>
  <si>
    <t>Intangible assets, net</t>
  </si>
  <si>
    <t>Goodwill</t>
  </si>
  <si>
    <t>Operating lease right-of-use assets</t>
  </si>
  <si>
    <t>Less: accumulated depreciation</t>
  </si>
  <si>
    <t>Property &amp; equipment, gross</t>
  </si>
  <si>
    <t>Finance leases</t>
  </si>
  <si>
    <t>Computer &amp; software</t>
  </si>
  <si>
    <t>Furniture, fixtures, &amp; equipment</t>
  </si>
  <si>
    <t>Production molds, tooling, &amp; equipment</t>
  </si>
  <si>
    <t>Other prepaid expenses &amp; other current assets</t>
  </si>
  <si>
    <t>Prepaid taxes</t>
  </si>
  <si>
    <t>Prepaid expenses</t>
  </si>
  <si>
    <t>Deposits</t>
  </si>
  <si>
    <t>Accounts receivable, net</t>
  </si>
  <si>
    <t>Less: allowance for credit losses</t>
  </si>
  <si>
    <t>Accounts receivable, gross</t>
  </si>
  <si>
    <t>Not Available</t>
  </si>
  <si>
    <t>12/30/2017</t>
  </si>
  <si>
    <t>12/29/2018</t>
  </si>
  <si>
    <t>12/28/2019</t>
  </si>
  <si>
    <t>01/02/2021</t>
  </si>
  <si>
    <t>01/01/2022</t>
  </si>
  <si>
    <t>Yeti Holdings Inc (NYS: YETI)</t>
  </si>
  <si>
    <t>Net earnings per share - diluted</t>
  </si>
  <si>
    <t>Net earnings per share - basic</t>
  </si>
  <si>
    <t>Net income attributable to YETI Holdings, Inc.</t>
  </si>
  <si>
    <t>Net income</t>
  </si>
  <si>
    <t>Income tax expense</t>
  </si>
  <si>
    <t>Deferred foreign income taxes</t>
  </si>
  <si>
    <t>Deferred state income taxes</t>
  </si>
  <si>
    <t>Deferred federal income taxes</t>
  </si>
  <si>
    <t>Current income taxes</t>
  </si>
  <si>
    <t>Current foreign income taxes</t>
  </si>
  <si>
    <t>Current state income taxes</t>
  </si>
  <si>
    <t>Current federal income taxes</t>
  </si>
  <si>
    <t>Income before income taxes</t>
  </si>
  <si>
    <t>Income before income taxes - foreign</t>
  </si>
  <si>
    <t>Income before income taxes - domestic</t>
  </si>
  <si>
    <t>Other income (expense)</t>
  </si>
  <si>
    <t>Interest expense</t>
  </si>
  <si>
    <t>Operating income</t>
  </si>
  <si>
    <t>Selling, general, &amp; administrative expenses</t>
  </si>
  <si>
    <t>Net sales</t>
  </si>
  <si>
    <t>Income taxes paid</t>
  </si>
  <si>
    <t>Interest paid</t>
  </si>
  <si>
    <t>Cash, end of period</t>
  </si>
  <si>
    <t>Cash, beginning of period</t>
  </si>
  <si>
    <t>Net increase (decrease) in cash</t>
  </si>
  <si>
    <t>Total noncash investing activities</t>
  </si>
  <si>
    <t>Changes related to acquisition of Rambler On</t>
  </si>
  <si>
    <t>Options dividends</t>
  </si>
  <si>
    <t>Proceeds from issuance of common stock, net of offering costs</t>
  </si>
  <si>
    <t>Cash paid for repurchase of common stock</t>
  </si>
  <si>
    <t>Payments of deferred financing fees</t>
  </si>
  <si>
    <t>Repayments of term loan A in connection with amendment</t>
  </si>
  <si>
    <t>Borrowings under revolving line of credit</t>
  </si>
  <si>
    <t>Repayments under revolving credit facility</t>
  </si>
  <si>
    <t>Finance lease principal payment</t>
  </si>
  <si>
    <t>Taxes paid in connection with employee stock transactions</t>
  </si>
  <si>
    <t>Proceeds from employee exercise of stock options</t>
  </si>
  <si>
    <t>Repayments of long-term debt</t>
  </si>
  <si>
    <t>Changes in revolving line of credit</t>
  </si>
  <si>
    <t>Proceeds from borrowings on term loan A in connection with amendment</t>
  </si>
  <si>
    <t>Other from investing activities</t>
  </si>
  <si>
    <t>Proceeds from sale of long-lived assets</t>
  </si>
  <si>
    <t>Cash paid to Rambler On for acquisition</t>
  </si>
  <si>
    <t>Reductions (additions) to intangible assets</t>
  </si>
  <si>
    <t>Other cash flow from operating activities</t>
  </si>
  <si>
    <t>Accounts payable &amp; accrued expenses</t>
  </si>
  <si>
    <t>Other current assets</t>
  </si>
  <si>
    <t>Changes in operating assets &amp; liabilities</t>
  </si>
  <si>
    <t>Loss on modification or extinguishment of debt</t>
  </si>
  <si>
    <t>Other net income adjustments</t>
  </si>
  <si>
    <t>Loss on prepayment, modification, or extinguishment of debt</t>
  </si>
  <si>
    <t>Impairment of long-lived assets</t>
  </si>
  <si>
    <t>Stock based compensation</t>
  </si>
  <si>
    <t>Amortization of deferred financing fees</t>
  </si>
  <si>
    <t>Depreciation &amp; amortization</t>
  </si>
  <si>
    <t>12/31/2019</t>
  </si>
  <si>
    <t>12/31/2020</t>
  </si>
  <si>
    <t>12/31/2021</t>
  </si>
  <si>
    <t>Traeger Inc (NYS: COOK)</t>
  </si>
  <si>
    <t>COOK</t>
  </si>
  <si>
    <t>CLAR</t>
  </si>
  <si>
    <t>12/31/2017</t>
  </si>
  <si>
    <t>12/31/2018</t>
  </si>
  <si>
    <t>Clarus Corp (New) (NMS: CLAR)</t>
  </si>
  <si>
    <t>GOLF</t>
  </si>
  <si>
    <t>01/31/2021</t>
  </si>
  <si>
    <t>01/30/2022</t>
  </si>
  <si>
    <t>Acushnet Holdings Corp (NYS: GOLF)</t>
  </si>
  <si>
    <t>Interest Coverage Ratio</t>
  </si>
  <si>
    <t>2021 Peer</t>
  </si>
  <si>
    <t>Zumiez Inc</t>
  </si>
  <si>
    <t>Yeti Holdings Inc</t>
  </si>
  <si>
    <t>Women's Golf Unlimited Inc</t>
  </si>
  <si>
    <t>Western Metals Corp</t>
  </si>
  <si>
    <t>Vitamin Blue, Inc.</t>
  </si>
  <si>
    <t>Vista Outdoor Inc</t>
  </si>
  <si>
    <t>Varsity Spirit Corp.</t>
  </si>
  <si>
    <t>V-Formation Inc.</t>
  </si>
  <si>
    <t>Track 'N Trail, Inc.</t>
  </si>
  <si>
    <t>Topgolf Callaway Brands Corp</t>
  </si>
  <si>
    <t>Sure Shot International Inc.</t>
  </si>
  <si>
    <t>Sportmart, Inc.</t>
  </si>
  <si>
    <t>Sport Supply Group, Inc.</t>
  </si>
  <si>
    <t>Solo Brands Inc</t>
  </si>
  <si>
    <t>Snake Eyes Golf Clubs, Inc.</t>
  </si>
  <si>
    <t>Rollerball International, Inc.</t>
  </si>
  <si>
    <t>Ride Inc.</t>
  </si>
  <si>
    <t>Renaissance Golf Products Inc.</t>
  </si>
  <si>
    <t>Recreative Technologies Corp.</t>
  </si>
  <si>
    <t>RDM Sports Group, Inc.</t>
  </si>
  <si>
    <t>PTI Holding Inc</t>
  </si>
  <si>
    <t>ProLink Holdings Corp</t>
  </si>
  <si>
    <t>Pluma Inc.</t>
  </si>
  <si>
    <t>Playcore Inc.</t>
  </si>
  <si>
    <t>Palmer (Arnold) Golf Co.</t>
  </si>
  <si>
    <t>Pacific Bepure Industry Inc.</t>
  </si>
  <si>
    <t>NIKE Inc</t>
  </si>
  <si>
    <t>Nautilus Inc</t>
  </si>
  <si>
    <t>Natural Golf Corp</t>
  </si>
  <si>
    <t>Miracle Recreation Equipment Co.</t>
  </si>
  <si>
    <t>Metromedia International Group, Inc.</t>
  </si>
  <si>
    <t>MasterCraft Boat Holdings Inc</t>
  </si>
  <si>
    <t>Luve Sports Inc</t>
  </si>
  <si>
    <t>Liberty Expedia Holdings Inc</t>
  </si>
  <si>
    <t>Leatt Corp</t>
  </si>
  <si>
    <t>Koala Corp.</t>
  </si>
  <si>
    <t>K2 Inc.</t>
  </si>
  <si>
    <t>JumboSports, Inc. (FL)</t>
  </si>
  <si>
    <t>Johnson Outdoors Inc</t>
  </si>
  <si>
    <t>Jarden Corp</t>
  </si>
  <si>
    <t>Jakroo Inc</t>
  </si>
  <si>
    <t>IHF Holdings, Inc.</t>
  </si>
  <si>
    <t>ICON Health &amp; Fitness, Inc.</t>
  </si>
  <si>
    <t>Icon Fitness Corp.</t>
  </si>
  <si>
    <t>Hockey Company (The)</t>
  </si>
  <si>
    <t>Hibbett Inc</t>
  </si>
  <si>
    <t>Heelys Inc</t>
  </si>
  <si>
    <t>Grip Technologies Inc</t>
  </si>
  <si>
    <t>Golf Training Systems, Inc.</t>
  </si>
  <si>
    <t>Forefront Holdings Inc</t>
  </si>
  <si>
    <t>First Team Sports, Inc.</t>
  </si>
  <si>
    <t>Fairchild Corp. (The)</t>
  </si>
  <si>
    <t>Exceed Co., Ltd.</t>
  </si>
  <si>
    <t>Everlast Worldwide Inc.</t>
  </si>
  <si>
    <t>Escalade, Inc.</t>
  </si>
  <si>
    <t>Dick's Sporting Goods, Inc</t>
  </si>
  <si>
    <t>Cybex International, Inc.</t>
  </si>
  <si>
    <t>Collectible Concepts Group, Inc.</t>
  </si>
  <si>
    <t>Coleman Worldwide Corp.</t>
  </si>
  <si>
    <t>CML Group, Inc.</t>
  </si>
  <si>
    <t>Clarus Corp (New)</t>
  </si>
  <si>
    <t>Ckrush Inc</t>
  </si>
  <si>
    <t>Christian Brothers, Inc.</t>
  </si>
  <si>
    <t>Brunswick Corp.</t>
  </si>
  <si>
    <t>Brownies Marine Group Inc</t>
  </si>
  <si>
    <t>Brite Strike Tactical Illumination Products Inc</t>
  </si>
  <si>
    <t>Bollinger Industries Inc</t>
  </si>
  <si>
    <t>Bell Sports Corp.</t>
  </si>
  <si>
    <t>B.U.M. International, Inc.</t>
  </si>
  <si>
    <t>Aurus Corp</t>
  </si>
  <si>
    <t>Ashworth Inc.</t>
  </si>
  <si>
    <t>American Rare Earths &amp; Materials Corp</t>
  </si>
  <si>
    <t>Altitude International Inc</t>
  </si>
  <si>
    <t>Aldila, Inc.</t>
  </si>
  <si>
    <t>Adams Golf Inc.</t>
  </si>
  <si>
    <t>Acushnet Holdings Corp</t>
  </si>
  <si>
    <t>Interest Coverage - 2019</t>
  </si>
  <si>
    <t>Interest Coverage - 2020</t>
  </si>
  <si>
    <t>Interest Coverage - 2021</t>
  </si>
  <si>
    <t>Total Debt to Equity - 2019</t>
  </si>
  <si>
    <t>Total Debt to Equity - 2020</t>
  </si>
  <si>
    <t>Total Debt to Equity - 2021</t>
  </si>
  <si>
    <t>Total Asset Turnover - 2019</t>
  </si>
  <si>
    <t>Total Asset Turnover - 2020</t>
  </si>
  <si>
    <t>Total Asset Turnover - 2021</t>
  </si>
  <si>
    <t>ROE % (Net) - 2019</t>
  </si>
  <si>
    <t>ROE % (Net) - 2020</t>
  </si>
  <si>
    <t>ROE % (Net) - 2021</t>
  </si>
  <si>
    <t>Quick Ratio - 2019</t>
  </si>
  <si>
    <t>Quick Ratio - 2020</t>
  </si>
  <si>
    <t>Quick Ratio - 2021</t>
  </si>
  <si>
    <t>Inventory Turnover - 2019</t>
  </si>
  <si>
    <t>Inventory Turnover - 2020</t>
  </si>
  <si>
    <t>Inventory Turnover - 2021</t>
  </si>
  <si>
    <t>Current Ratio - 2019</t>
  </si>
  <si>
    <t>Current Ratio - 2020</t>
  </si>
  <si>
    <t>Current Ratio - 2021</t>
  </si>
  <si>
    <t>Company Name</t>
  </si>
  <si>
    <t>country</t>
  </si>
  <si>
    <t>Peer Scope:</t>
  </si>
  <si>
    <t>SIC</t>
  </si>
  <si>
    <t>Peer Grouping by:</t>
  </si>
  <si>
    <t>Target Country (United States)</t>
  </si>
  <si>
    <t xml:space="preserve">* all results are stated in US Dollars </t>
  </si>
  <si>
    <t xml:space="preserve">Rambler Mugs, Rambler Tumblers, Rambler Bottles, and Rambler Jug; and Other, which provides a range of YETI-branded gear, such as hats, shirts, bottle openers, and ice substitutes. </t>
  </si>
  <si>
    <t xml:space="preserve">Coolers and Equipment, which is comprised of hard coolers, soft coolers, storage, transport, outdoor living, and associated accessories; Drinkware, which includes the Rambler Colster, Rambler Lowball, Rambler Wine Tumbler, Rambler Stackable Pints, </t>
  </si>
  <si>
    <t xml:space="preserve">Yeti Holdings is a holding company. Through its subsidiaries, Co. designs, markets, and distributes products for the outdoor and recreation market which are sold under the YETI brand. Co.'s product portfolio is comprised of the following categories: </t>
  </si>
  <si>
    <t>Business Summary</t>
  </si>
  <si>
    <t>3949 : Sporting and athletic goods, nec</t>
  </si>
  <si>
    <t>Primary SIC</t>
  </si>
  <si>
    <t>38 (approx. record) (as of 02/14/2022)</t>
  </si>
  <si>
    <t>NYS : YETI</t>
  </si>
  <si>
    <t>Number of Shareholders</t>
  </si>
  <si>
    <t>Exchange and Ticker</t>
  </si>
  <si>
    <t>No</t>
  </si>
  <si>
    <t>United States</t>
  </si>
  <si>
    <t>Mergent Dividend Achiever</t>
  </si>
  <si>
    <t>Country</t>
  </si>
  <si>
    <t>2012 , DE, United States</t>
  </si>
  <si>
    <t>823 (Approximate Full-Time as of 01/01/2022)</t>
  </si>
  <si>
    <t>Incorporated</t>
  </si>
  <si>
    <t>Number of Employees</t>
  </si>
  <si>
    <t>36.25 (as of 09/13/2022)</t>
  </si>
  <si>
    <t>PricewaterhouseCoopers LLP</t>
  </si>
  <si>
    <t>Closing Stock Price</t>
  </si>
  <si>
    <t>Auditor</t>
  </si>
  <si>
    <t>339920 : Sporting and Athletic Goods Manufacturing</t>
  </si>
  <si>
    <t>512 394-9384</t>
  </si>
  <si>
    <t>Primary NAICS</t>
  </si>
  <si>
    <t>Phone</t>
  </si>
  <si>
    <t>www.yeti.com</t>
  </si>
  <si>
    <t>7601 Southwest Parkway Austin, TX 78735 USA</t>
  </si>
  <si>
    <t>Website</t>
  </si>
  <si>
    <t>Principal Office</t>
  </si>
  <si>
    <t>General Company Information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</si>
</sst>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_(0.0\x_);\(0.0\x\)"/>
    <numFmt numFmtId="166" formatCode="0.0\ &quot;days&quot;"/>
    <numFmt numFmtId="167" formatCode="0.0%"/>
  </numFmts>
  <fonts count="9" x14ac:knownFonts="1">
    <font>
      <sz val="10"/>
      <color rgb="FF000000"/>
      <name val="Arial"/>
    </font>
    <font>
      <sz val="8"/>
      <color rgb="FF000000"/>
      <name val="Arial"/>
      <family val="2"/>
    </font>
    <font>
      <b/>
      <sz val="10"/>
      <color rgb="FF000000"/>
      <name val="Arial"/>
      <family val="2"/>
    </font>
    <font>
      <sz val="10"/>
      <color theme="1"/>
      <name val="Arial"/>
      <family val="2"/>
    </font>
    <font>
      <b/>
      <sz val="16"/>
      <color rgb="FF000000"/>
      <name val="Arial"/>
      <family val="2"/>
    </font>
    <font>
      <b/>
      <sz val="10"/>
      <color rgb="FF000000"/>
      <name val="Arial"/>
      <family val="2"/>
    </font>
    <font>
      <sz val="10"/>
      <color rgb="FF000000"/>
      <name val="Arial"/>
      <family val="2"/>
    </font>
    <font>
      <b/>
      <sz val="12"/>
      <color rgb="FF000000"/>
      <name val="Arial"/>
      <family val="2"/>
    </font>
    <font>
      <b/>
      <sz val="14"/>
      <color rgb="FF000000"/>
      <name val="Arial"/>
      <family val="2"/>
    </font>
  </fonts>
  <fills count="2">
    <fill>
      <patternFill patternType="none"/>
    </fill>
    <fill>
      <patternFill patternType="gray125"/>
    </fill>
  </fills>
  <borders count="2">
    <border>
      <left/>
      <right/>
      <top/>
      <bottom/>
      <diagonal/>
    </border>
    <border>
      <left/>
      <right/>
      <top/>
      <bottom style="thin">
        <color indexed="64"/>
      </bottom>
      <diagonal/>
    </border>
  </borders>
  <cellStyleXfs count="2">
    <xf numFmtId="0" fontId="0" fillId="0" borderId="0"/>
    <xf numFmtId="0" fontId="6" fillId="0" borderId="0"/>
  </cellStyleXfs>
  <cellXfs count="30">
    <xf numFmtId="0" fontId="0" fillId="0" borderId="0" xfId="0"/>
    <xf numFmtId="2" fontId="0" fillId="0" borderId="0" xfId="0" applyNumberFormat="1"/>
    <xf numFmtId="0" fontId="5" fillId="0" borderId="0" xfId="0" applyFont="1"/>
    <xf numFmtId="0" fontId="6" fillId="0" borderId="0" xfId="0" applyFont="1"/>
    <xf numFmtId="0" fontId="7" fillId="0" borderId="0" xfId="0" applyFont="1"/>
    <xf numFmtId="0" fontId="0" fillId="0" borderId="0" xfId="0" applyAlignment="1">
      <alignment horizontal="centerContinuous"/>
    </xf>
    <xf numFmtId="0" fontId="5" fillId="0" borderId="0" xfId="0" applyFont="1" applyAlignment="1">
      <alignment horizontal="centerContinuous"/>
    </xf>
    <xf numFmtId="0" fontId="5" fillId="0" borderId="1" xfId="0" applyFont="1" applyBorder="1"/>
    <xf numFmtId="2" fontId="5" fillId="0" borderId="0" xfId="0" applyNumberFormat="1" applyFont="1"/>
    <xf numFmtId="165" fontId="0" fillId="0" borderId="0" xfId="0" applyNumberFormat="1"/>
    <xf numFmtId="166" fontId="3" fillId="0" borderId="0" xfId="0" applyNumberFormat="1" applyFont="1"/>
    <xf numFmtId="167" fontId="0" fillId="0" borderId="0" xfId="0" applyNumberFormat="1"/>
    <xf numFmtId="0" fontId="2" fillId="0" borderId="0" xfId="0" applyFont="1"/>
    <xf numFmtId="0" fontId="2" fillId="0" borderId="1" xfId="0" applyFont="1" applyBorder="1"/>
    <xf numFmtId="0" fontId="0" fillId="0" borderId="1" xfId="0" applyBorder="1"/>
    <xf numFmtId="0" fontId="6" fillId="0" borderId="1" xfId="0" applyFont="1" applyBorder="1"/>
    <xf numFmtId="0" fontId="6" fillId="0" borderId="0" xfId="1"/>
    <xf numFmtId="0" fontId="6" fillId="0" borderId="0" xfId="1" applyAlignment="1">
      <alignment horizontal="left"/>
    </xf>
    <xf numFmtId="1" fontId="6" fillId="0" borderId="0" xfId="1" applyNumberFormat="1"/>
    <xf numFmtId="0" fontId="6" fillId="0" borderId="0" xfId="1" applyAlignment="1">
      <alignment horizontal="right"/>
    </xf>
    <xf numFmtId="0" fontId="2" fillId="0" borderId="0" xfId="1" applyFont="1" applyAlignment="1">
      <alignment horizontal="left" vertical="top"/>
    </xf>
    <xf numFmtId="0" fontId="2" fillId="0" borderId="0" xfId="1" applyFont="1" applyAlignment="1">
      <alignment horizontal="right" vertical="top" wrapText="1"/>
    </xf>
    <xf numFmtId="0" fontId="2" fillId="0" borderId="0" xfId="1" applyFont="1" applyAlignment="1">
      <alignment vertical="top" wrapText="1"/>
    </xf>
    <xf numFmtId="0" fontId="6" fillId="0" borderId="0" xfId="1" applyAlignment="1">
      <alignment horizontal="left" vertical="top" wrapText="1"/>
    </xf>
    <xf numFmtId="0" fontId="4" fillId="0" borderId="0" xfId="1" applyFont="1" applyAlignment="1">
      <alignment horizontal="left"/>
    </xf>
    <xf numFmtId="0" fontId="1" fillId="0" borderId="0" xfId="1" applyFont="1" applyAlignment="1">
      <alignment horizontal="left"/>
    </xf>
    <xf numFmtId="2" fontId="6" fillId="0" borderId="0" xfId="1" applyNumberFormat="1"/>
    <xf numFmtId="164" fontId="6" fillId="0" borderId="0" xfId="1" applyNumberFormat="1"/>
    <xf numFmtId="0" fontId="8" fillId="0" borderId="0" xfId="1" applyFont="1" applyAlignment="1">
      <alignment horizontal="left"/>
    </xf>
    <xf numFmtId="2" fontId="2" fillId="0" borderId="0" xfId="1" applyNumberFormat="1" applyFont="1" applyAlignment="1">
      <alignment horizontal="right" vertical="top" wrapText="1"/>
    </xf>
  </cellXfs>
  <cellStyles count="2">
    <cellStyle name="Normal" xfId="0" builtinId="0"/>
    <cellStyle name="Normal 2" xfId="1" xr:uid="{78FBD9FB-C829-4E05-985B-7F95E6F108CD}"/>
  </cellStyles>
  <dxfs count="0"/>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1438275" cy="476250"/>
    <xdr:pic>
      <xdr:nvPicPr>
        <xdr:cNvPr id="2" name="Logo" descr="Logo">
          <a:extLst>
            <a:ext uri="{FF2B5EF4-FFF2-40B4-BE49-F238E27FC236}">
              <a16:creationId xmlns:a16="http://schemas.microsoft.com/office/drawing/2014/main" id="{7E03B592-AD33-419C-8DCB-787B29FFCF15}"/>
            </a:ext>
          </a:extLst>
        </xdr:cNvPr>
        <xdr:cNvPicPr>
          <a:picLocks noChangeAspect="1"/>
        </xdr:cNvPicPr>
      </xdr:nvPicPr>
      <xdr:blipFill>
        <a:blip xmlns:r="http://schemas.openxmlformats.org/officeDocument/2006/relationships" r:embed="rId1"/>
        <a:stretch>
          <a:fillRect/>
        </a:stretch>
      </xdr:blipFill>
      <xdr:spPr>
        <a:xfrm>
          <a:off x="0" y="0"/>
          <a:ext cx="1438275" cy="47625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0</xdr:colOff>
      <xdr:row>0</xdr:row>
      <xdr:rowOff>0</xdr:rowOff>
    </xdr:from>
    <xdr:ext cx="1438275" cy="476250"/>
    <xdr:pic>
      <xdr:nvPicPr>
        <xdr:cNvPr id="2" name="Logo" descr="Logo">
          <a:extLst>
            <a:ext uri="{FF2B5EF4-FFF2-40B4-BE49-F238E27FC236}">
              <a16:creationId xmlns:a16="http://schemas.microsoft.com/office/drawing/2014/main" id="{9635D311-A22B-4A19-BF1C-1018768D7D07}"/>
            </a:ext>
          </a:extLst>
        </xdr:cNvPr>
        <xdr:cNvPicPr>
          <a:picLocks noChangeAspect="1"/>
        </xdr:cNvPicPr>
      </xdr:nvPicPr>
      <xdr:blipFill>
        <a:blip xmlns:r="http://schemas.openxmlformats.org/officeDocument/2006/relationships" r:embed="rId1"/>
        <a:stretch>
          <a:fillRect/>
        </a:stretch>
      </xdr:blipFill>
      <xdr:spPr>
        <a:xfrm>
          <a:off x="0" y="0"/>
          <a:ext cx="1438275" cy="476250"/>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0</xdr:colOff>
      <xdr:row>0</xdr:row>
      <xdr:rowOff>0</xdr:rowOff>
    </xdr:from>
    <xdr:ext cx="1438275" cy="476250"/>
    <xdr:pic>
      <xdr:nvPicPr>
        <xdr:cNvPr id="2" name="Logo" descr="Logo">
          <a:extLst>
            <a:ext uri="{FF2B5EF4-FFF2-40B4-BE49-F238E27FC236}">
              <a16:creationId xmlns:a16="http://schemas.microsoft.com/office/drawing/2014/main" id="{92E08AEC-3116-4183-9326-EEF825E1A6CC}"/>
            </a:ext>
          </a:extLst>
        </xdr:cNvPr>
        <xdr:cNvPicPr>
          <a:picLocks noChangeAspect="1"/>
        </xdr:cNvPicPr>
      </xdr:nvPicPr>
      <xdr:blipFill>
        <a:blip xmlns:r="http://schemas.openxmlformats.org/officeDocument/2006/relationships" r:embed="rId1"/>
        <a:stretch>
          <a:fillRect/>
        </a:stretch>
      </xdr:blipFill>
      <xdr:spPr>
        <a:xfrm>
          <a:off x="0" y="0"/>
          <a:ext cx="1438275" cy="476250"/>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oneCellAnchor>
    <xdr:from>
      <xdr:col>0</xdr:col>
      <xdr:colOff>0</xdr:colOff>
      <xdr:row>0</xdr:row>
      <xdr:rowOff>0</xdr:rowOff>
    </xdr:from>
    <xdr:ext cx="1438275" cy="476250"/>
    <xdr:pic>
      <xdr:nvPicPr>
        <xdr:cNvPr id="2" name="Logo" descr="Logo">
          <a:extLst>
            <a:ext uri="{FF2B5EF4-FFF2-40B4-BE49-F238E27FC236}">
              <a16:creationId xmlns:a16="http://schemas.microsoft.com/office/drawing/2014/main" id="{08FEEF53-3BBC-47FE-B9ED-1A8CE34DEDD6}"/>
            </a:ext>
          </a:extLst>
        </xdr:cNvPr>
        <xdr:cNvPicPr>
          <a:picLocks noChangeAspect="1"/>
        </xdr:cNvPicPr>
      </xdr:nvPicPr>
      <xdr:blipFill>
        <a:blip xmlns:r="http://schemas.openxmlformats.org/officeDocument/2006/relationships" r:embed="rId1"/>
        <a:stretch>
          <a:fillRect/>
        </a:stretch>
      </xdr:blipFill>
      <xdr:spPr>
        <a:xfrm>
          <a:off x="0" y="0"/>
          <a:ext cx="1438275" cy="476250"/>
        </a:xfrm>
        <a:prstGeom prst="rect">
          <a:avLst/>
        </a:prstGeom>
      </xdr:spPr>
    </xdr:pic>
    <xdr:clientData/>
  </xdr:oneCellAnchor>
</xdr:wsDr>
</file>

<file path=xl/drawings/drawing5.xml><?xml version="1.0" encoding="utf-8"?>
<xdr:wsDr xmlns:xdr="http://schemas.openxmlformats.org/drawingml/2006/spreadsheetDrawing" xmlns:a="http://schemas.openxmlformats.org/drawingml/2006/main">
  <xdr:oneCellAnchor>
    <xdr:from>
      <xdr:col>0</xdr:col>
      <xdr:colOff>0</xdr:colOff>
      <xdr:row>0</xdr:row>
      <xdr:rowOff>0</xdr:rowOff>
    </xdr:from>
    <xdr:ext cx="1438275" cy="476250"/>
    <xdr:pic>
      <xdr:nvPicPr>
        <xdr:cNvPr id="2" name="Logo" descr="Logo">
          <a:extLst>
            <a:ext uri="{FF2B5EF4-FFF2-40B4-BE49-F238E27FC236}">
              <a16:creationId xmlns:a16="http://schemas.microsoft.com/office/drawing/2014/main" id="{AC87DE9A-4BAA-483F-B2D8-1103D515D93B}"/>
            </a:ext>
          </a:extLst>
        </xdr:cNvPr>
        <xdr:cNvPicPr>
          <a:picLocks noChangeAspect="1"/>
        </xdr:cNvPicPr>
      </xdr:nvPicPr>
      <xdr:blipFill>
        <a:blip xmlns:r="http://schemas.openxmlformats.org/officeDocument/2006/relationships" r:embed="rId1"/>
        <a:stretch>
          <a:fillRect/>
        </a:stretch>
      </xdr:blipFill>
      <xdr:spPr>
        <a:xfrm>
          <a:off x="0" y="0"/>
          <a:ext cx="1438275" cy="476250"/>
        </a:xfrm>
        <a:prstGeom prst="rect">
          <a:avLst/>
        </a:prstGeom>
      </xdr:spPr>
    </xdr:pic>
    <xdr:clientData/>
  </xdr:oneCellAnchor>
</xdr:wsDr>
</file>

<file path=xl/drawings/drawing6.xml><?xml version="1.0" encoding="utf-8"?>
<xdr:wsDr xmlns:xdr="http://schemas.openxmlformats.org/drawingml/2006/spreadsheetDrawing" xmlns:a="http://schemas.openxmlformats.org/drawingml/2006/main">
  <xdr:oneCellAnchor>
    <xdr:from>
      <xdr:col>0</xdr:col>
      <xdr:colOff>0</xdr:colOff>
      <xdr:row>0</xdr:row>
      <xdr:rowOff>0</xdr:rowOff>
    </xdr:from>
    <xdr:ext cx="476250" cy="476250"/>
    <xdr:pic>
      <xdr:nvPicPr>
        <xdr:cNvPr id="2" name="Logo" descr="Logo">
          <a:extLst>
            <a:ext uri="{FF2B5EF4-FFF2-40B4-BE49-F238E27FC236}">
              <a16:creationId xmlns:a16="http://schemas.microsoft.com/office/drawing/2014/main" id="{6DE00F27-FE43-4887-82B9-DCE543F1717A}"/>
            </a:ext>
          </a:extLst>
        </xdr:cNvPr>
        <xdr:cNvPicPr>
          <a:picLocks noChangeAspect="1"/>
        </xdr:cNvPicPr>
      </xdr:nvPicPr>
      <xdr:blipFill>
        <a:blip xmlns:r="http://schemas.openxmlformats.org/officeDocument/2006/relationships" r:embed="rId1"/>
        <a:stretch>
          <a:fillRect/>
        </a:stretch>
      </xdr:blipFill>
      <xdr:spPr>
        <a:xfrm>
          <a:off x="0" y="0"/>
          <a:ext cx="476250" cy="476250"/>
        </a:xfrm>
        <a:prstGeom prst="rect">
          <a:avLst/>
        </a:prstGeom>
      </xdr:spPr>
    </xdr:pic>
    <xdr:clientData/>
  </xdr:oneCellAnchor>
</xdr:wsDr>
</file>

<file path=xl/drawings/drawing7.xml><?xml version="1.0" encoding="utf-8"?>
<xdr:wsDr xmlns:xdr="http://schemas.openxmlformats.org/drawingml/2006/spreadsheetDrawing" xmlns:a="http://schemas.openxmlformats.org/drawingml/2006/main">
  <xdr:oneCellAnchor>
    <xdr:from>
      <xdr:col>0</xdr:col>
      <xdr:colOff>0</xdr:colOff>
      <xdr:row>0</xdr:row>
      <xdr:rowOff>0</xdr:rowOff>
    </xdr:from>
    <xdr:ext cx="1438275" cy="476250"/>
    <xdr:pic>
      <xdr:nvPicPr>
        <xdr:cNvPr id="2" name="Logo" descr="Logo">
          <a:extLst>
            <a:ext uri="{FF2B5EF4-FFF2-40B4-BE49-F238E27FC236}">
              <a16:creationId xmlns:a16="http://schemas.microsoft.com/office/drawing/2014/main" id="{6B48E5A0-D754-47C6-AC1E-BEBEEEFD7FB3}"/>
            </a:ext>
          </a:extLst>
        </xdr:cNvPr>
        <xdr:cNvPicPr>
          <a:picLocks noChangeAspect="1"/>
        </xdr:cNvPicPr>
      </xdr:nvPicPr>
      <xdr:blipFill>
        <a:blip xmlns:r="http://schemas.openxmlformats.org/officeDocument/2006/relationships" r:embed="rId1"/>
        <a:stretch>
          <a:fillRect/>
        </a:stretch>
      </xdr:blipFill>
      <xdr:spPr>
        <a:xfrm>
          <a:off x="0" y="0"/>
          <a:ext cx="1438275" cy="476250"/>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351F58-3930-4577-889D-44AD5252CBC2}">
  <sheetPr codeName="Sheet12"/>
  <dimension ref="B2:J21"/>
  <sheetViews>
    <sheetView tabSelected="1" zoomScale="175" zoomScaleNormal="175" workbookViewId="0">
      <selection activeCell="A15" sqref="A15"/>
    </sheetView>
  </sheetViews>
  <sheetFormatPr defaultRowHeight="13.2" x14ac:dyDescent="0.25"/>
  <cols>
    <col min="1" max="1" width="3.21875" customWidth="1"/>
    <col min="2" max="2" width="42.44140625" bestFit="1" customWidth="1"/>
    <col min="3" max="3" width="12.44140625" bestFit="1" customWidth="1"/>
    <col min="9" max="9" width="12.44140625" bestFit="1" customWidth="1"/>
    <col min="10" max="10" width="12.77734375" bestFit="1" customWidth="1"/>
  </cols>
  <sheetData>
    <row r="2" spans="2:10" ht="15.6" x14ac:dyDescent="0.3">
      <c r="B2" s="4" t="s">
        <v>88</v>
      </c>
    </row>
    <row r="3" spans="2:10" x14ac:dyDescent="0.25">
      <c r="B3" s="3" t="s">
        <v>89</v>
      </c>
    </row>
    <row r="5" spans="2:10" x14ac:dyDescent="0.25">
      <c r="B5" s="2"/>
      <c r="C5" s="6" t="s">
        <v>63</v>
      </c>
      <c r="D5" s="6"/>
      <c r="E5" s="6"/>
      <c r="F5" s="6"/>
      <c r="G5" s="6"/>
      <c r="I5" s="12" t="s">
        <v>211</v>
      </c>
      <c r="J5" s="12" t="s">
        <v>90</v>
      </c>
    </row>
    <row r="6" spans="2:10" x14ac:dyDescent="0.25">
      <c r="B6" s="7" t="s">
        <v>62</v>
      </c>
      <c r="C6" s="7">
        <v>2021</v>
      </c>
      <c r="D6" s="7">
        <f>C6-1</f>
        <v>2020</v>
      </c>
      <c r="E6" s="7">
        <f t="shared" ref="E6:G6" si="0">D6-1</f>
        <v>2019</v>
      </c>
      <c r="F6" s="7">
        <f t="shared" si="0"/>
        <v>2018</v>
      </c>
      <c r="G6" s="7">
        <f t="shared" si="0"/>
        <v>2017</v>
      </c>
      <c r="I6" s="7" t="s">
        <v>67</v>
      </c>
      <c r="J6" s="7" t="s">
        <v>67</v>
      </c>
    </row>
    <row r="7" spans="2:10" x14ac:dyDescent="0.25">
      <c r="B7" s="3" t="s">
        <v>11</v>
      </c>
      <c r="I7" s="9">
        <v>2.29</v>
      </c>
      <c r="J7" s="9">
        <f>Industry_average!B43</f>
        <v>2.1715789473684208</v>
      </c>
    </row>
    <row r="8" spans="2:10" x14ac:dyDescent="0.25">
      <c r="B8" s="3" t="s">
        <v>10</v>
      </c>
      <c r="I8" s="9">
        <v>0.84</v>
      </c>
      <c r="J8" s="9">
        <f>Industry_average!H43</f>
        <v>1.11375</v>
      </c>
    </row>
    <row r="9" spans="2:10" x14ac:dyDescent="0.25">
      <c r="B9" s="3" t="s">
        <v>64</v>
      </c>
      <c r="C9">
        <f>365/(YETI_IS!B17/AVERAGE(YETI_BS!B20:C20))</f>
        <v>140.80739095206397</v>
      </c>
      <c r="D9">
        <f>365/(YETI_IS!C17/AVERAGE(YETI_BS!C20:D20))</f>
        <v>128.44717098924647</v>
      </c>
      <c r="E9">
        <f>365/(YETI_IS!D17/AVERAGE(YETI_BS!D20:E20))</f>
        <v>137.83574540395054</v>
      </c>
      <c r="F9">
        <f>365/(YETI_IS!E17/AVERAGE(YETI_BS!E20:F20))</f>
        <v>147.82497693989208</v>
      </c>
      <c r="I9" s="10">
        <f>365/3.23</f>
        <v>113.0030959752322</v>
      </c>
      <c r="J9" s="10">
        <f>365/Industry_average!E43</f>
        <v>93.924231593995728</v>
      </c>
    </row>
    <row r="10" spans="2:10" x14ac:dyDescent="0.25">
      <c r="B10" s="3" t="s">
        <v>65</v>
      </c>
      <c r="I10" s="9">
        <v>28.47</v>
      </c>
      <c r="J10" s="9"/>
    </row>
    <row r="11" spans="2:10" x14ac:dyDescent="0.25">
      <c r="B11" s="3" t="s">
        <v>16</v>
      </c>
      <c r="I11" s="9">
        <v>0.96</v>
      </c>
      <c r="J11" s="9">
        <f>Industry_average!N43</f>
        <v>1.3605263157894738</v>
      </c>
    </row>
    <row r="12" spans="2:10" x14ac:dyDescent="0.25">
      <c r="B12" s="3" t="s">
        <v>27</v>
      </c>
      <c r="I12" s="9">
        <v>0.46</v>
      </c>
      <c r="J12" s="9">
        <f>Industry_average!Q43</f>
        <v>1.1005882352941174</v>
      </c>
    </row>
    <row r="13" spans="2:10" x14ac:dyDescent="0.25">
      <c r="B13" s="3" t="s">
        <v>210</v>
      </c>
      <c r="I13" s="9">
        <v>49.35</v>
      </c>
      <c r="J13" s="9">
        <f>Industry_average!T43</f>
        <v>7331.29</v>
      </c>
    </row>
    <row r="14" spans="2:10" x14ac:dyDescent="0.25">
      <c r="B14" s="3" t="s">
        <v>66</v>
      </c>
      <c r="I14" s="9">
        <f>I12+1</f>
        <v>1.46</v>
      </c>
      <c r="J14" s="9">
        <f>J12+1</f>
        <v>2.1005882352941176</v>
      </c>
    </row>
    <row r="15" spans="2:10" x14ac:dyDescent="0.25">
      <c r="B15" s="3" t="s">
        <v>70</v>
      </c>
      <c r="I15" s="11">
        <v>9.1300000000000006E-2</v>
      </c>
      <c r="J15" s="11">
        <f>Industry_average!K43/100</f>
        <v>0.14863157894736839</v>
      </c>
    </row>
    <row r="17" spans="2:7" x14ac:dyDescent="0.25">
      <c r="B17" s="13" t="s">
        <v>71</v>
      </c>
      <c r="C17" s="14"/>
      <c r="D17" s="14"/>
      <c r="E17" s="14"/>
      <c r="F17" s="14"/>
      <c r="G17" s="14"/>
    </row>
    <row r="18" spans="2:7" x14ac:dyDescent="0.25">
      <c r="B18" s="3" t="s">
        <v>16</v>
      </c>
    </row>
    <row r="19" spans="2:7" x14ac:dyDescent="0.25">
      <c r="B19" s="3" t="s">
        <v>66</v>
      </c>
    </row>
    <row r="20" spans="2:7" x14ac:dyDescent="0.25">
      <c r="B20" s="15" t="s">
        <v>72</v>
      </c>
      <c r="C20" s="14"/>
      <c r="D20" s="14"/>
      <c r="E20" s="14"/>
      <c r="F20" s="14"/>
      <c r="G20" s="14"/>
    </row>
    <row r="21" spans="2:7" x14ac:dyDescent="0.25">
      <c r="B21" s="3" t="s">
        <v>70</v>
      </c>
    </row>
  </sheetData>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27F6C2-F9A4-44C0-B591-61DC7FF6F4A9}">
  <dimension ref="A4:G37"/>
  <sheetViews>
    <sheetView workbookViewId="0">
      <selection activeCell="A24" sqref="A24"/>
    </sheetView>
  </sheetViews>
  <sheetFormatPr defaultRowHeight="13.2" x14ac:dyDescent="0.25"/>
  <cols>
    <col min="1" max="1" width="50" style="16" customWidth="1"/>
    <col min="2" max="196" width="12" style="16" customWidth="1"/>
    <col min="197" max="16384" width="8.88671875" style="16"/>
  </cols>
  <sheetData>
    <row r="4" spans="1:7" ht="21" x14ac:dyDescent="0.4">
      <c r="A4" s="24" t="s">
        <v>84</v>
      </c>
    </row>
    <row r="6" spans="1:7" x14ac:dyDescent="0.25">
      <c r="A6" s="23" t="s">
        <v>1</v>
      </c>
    </row>
    <row r="7" spans="1:7" x14ac:dyDescent="0.25">
      <c r="A7" s="23"/>
    </row>
    <row r="9" spans="1:7" x14ac:dyDescent="0.25">
      <c r="B9" s="16">
        <f>YEAR(B10)</f>
        <v>2022</v>
      </c>
      <c r="C9" s="16">
        <f t="shared" ref="C9:F9" si="0">YEAR(C10)</f>
        <v>2021</v>
      </c>
      <c r="D9" s="16">
        <f t="shared" si="0"/>
        <v>2020</v>
      </c>
      <c r="E9" s="16">
        <f t="shared" si="0"/>
        <v>2019</v>
      </c>
      <c r="F9" s="16">
        <f t="shared" si="0"/>
        <v>2018</v>
      </c>
    </row>
    <row r="10" spans="1:7" x14ac:dyDescent="0.25">
      <c r="A10" s="20" t="s">
        <v>2</v>
      </c>
      <c r="B10" s="21" t="s">
        <v>208</v>
      </c>
      <c r="C10" s="21" t="s">
        <v>207</v>
      </c>
      <c r="D10" s="21" t="s">
        <v>85</v>
      </c>
      <c r="E10" s="21" t="s">
        <v>86</v>
      </c>
      <c r="F10" s="21" t="s">
        <v>87</v>
      </c>
      <c r="G10" s="20"/>
    </row>
    <row r="11" spans="1:7" x14ac:dyDescent="0.25">
      <c r="A11" s="17" t="s">
        <v>3</v>
      </c>
      <c r="B11" s="26">
        <v>21.43</v>
      </c>
      <c r="C11" s="26">
        <v>15.82</v>
      </c>
      <c r="D11" s="26">
        <v>24.13</v>
      </c>
      <c r="E11" s="26">
        <v>23.31</v>
      </c>
      <c r="F11" s="26">
        <v>14.19</v>
      </c>
      <c r="G11" s="17"/>
    </row>
    <row r="12" spans="1:7" x14ac:dyDescent="0.25">
      <c r="A12" s="17" t="s">
        <v>4</v>
      </c>
      <c r="B12" s="26">
        <v>36.92</v>
      </c>
      <c r="C12" s="26">
        <v>26.18</v>
      </c>
      <c r="D12" s="27">
        <v>38.1</v>
      </c>
      <c r="E12" s="26">
        <v>31.28</v>
      </c>
      <c r="F12" s="26">
        <v>17.54</v>
      </c>
      <c r="G12" s="17"/>
    </row>
    <row r="13" spans="1:7" x14ac:dyDescent="0.25">
      <c r="A13" s="17" t="s">
        <v>5</v>
      </c>
      <c r="B13" s="26">
        <v>50.47</v>
      </c>
      <c r="C13" s="26">
        <v>36.46</v>
      </c>
      <c r="D13" s="26">
        <v>52.47</v>
      </c>
      <c r="E13" s="26">
        <v>45.64</v>
      </c>
      <c r="F13" s="26">
        <v>30.93</v>
      </c>
      <c r="G13" s="17"/>
    </row>
    <row r="14" spans="1:7" x14ac:dyDescent="0.25">
      <c r="A14" s="17" t="s">
        <v>6</v>
      </c>
      <c r="B14" s="26">
        <v>165.41</v>
      </c>
      <c r="C14" s="26">
        <v>22.82</v>
      </c>
      <c r="D14" s="26">
        <v>26.62</v>
      </c>
      <c r="E14" s="26">
        <v>25.47</v>
      </c>
      <c r="F14" s="26">
        <v>21.44</v>
      </c>
      <c r="G14" s="17"/>
    </row>
    <row r="15" spans="1:7" x14ac:dyDescent="0.25">
      <c r="A15" s="17" t="s">
        <v>7</v>
      </c>
      <c r="B15" s="26">
        <v>26.88</v>
      </c>
      <c r="C15" s="26">
        <v>28.12</v>
      </c>
      <c r="D15" s="26">
        <v>28.06</v>
      </c>
      <c r="E15" s="26">
        <v>32.36</v>
      </c>
      <c r="F15" s="26">
        <v>43.77</v>
      </c>
      <c r="G15" s="17"/>
    </row>
    <row r="16" spans="1:7" x14ac:dyDescent="0.25">
      <c r="A16" s="17" t="s">
        <v>8</v>
      </c>
      <c r="B16" s="18">
        <v>216338</v>
      </c>
      <c r="C16" s="18">
        <v>176559</v>
      </c>
      <c r="D16" s="18">
        <v>210012</v>
      </c>
      <c r="E16" s="18">
        <v>206060</v>
      </c>
      <c r="F16" s="18">
        <v>198243</v>
      </c>
      <c r="G16" s="17"/>
    </row>
    <row r="18" spans="1:7" x14ac:dyDescent="0.25">
      <c r="A18" s="20" t="s">
        <v>9</v>
      </c>
      <c r="B18" s="21" t="s">
        <v>208</v>
      </c>
      <c r="C18" s="21" t="s">
        <v>207</v>
      </c>
      <c r="D18" s="21" t="s">
        <v>85</v>
      </c>
      <c r="E18" s="21" t="s">
        <v>86</v>
      </c>
      <c r="F18" s="21" t="s">
        <v>87</v>
      </c>
      <c r="G18" s="20"/>
    </row>
    <row r="19" spans="1:7" x14ac:dyDescent="0.25">
      <c r="A19" s="17" t="s">
        <v>10</v>
      </c>
      <c r="B19" s="26">
        <v>0.95</v>
      </c>
      <c r="C19" s="26">
        <v>1.36</v>
      </c>
      <c r="D19" s="26">
        <v>1.82</v>
      </c>
      <c r="E19" s="26">
        <v>1.82</v>
      </c>
      <c r="F19" s="26">
        <v>3.42</v>
      </c>
      <c r="G19" s="17"/>
    </row>
    <row r="20" spans="1:7" x14ac:dyDescent="0.25">
      <c r="A20" s="17" t="s">
        <v>11</v>
      </c>
      <c r="B20" s="26">
        <v>1.86</v>
      </c>
      <c r="C20" s="26">
        <v>2.41</v>
      </c>
      <c r="D20" s="26">
        <v>2.91</v>
      </c>
      <c r="E20" s="26">
        <v>2.86</v>
      </c>
      <c r="F20" s="26">
        <v>4.91</v>
      </c>
      <c r="G20" s="17"/>
    </row>
    <row r="21" spans="1:7" x14ac:dyDescent="0.25">
      <c r="A21" s="17" t="s">
        <v>12</v>
      </c>
      <c r="B21" s="26">
        <v>24.47</v>
      </c>
      <c r="C21" s="26">
        <v>29.66</v>
      </c>
      <c r="D21" s="26">
        <v>36.19</v>
      </c>
      <c r="E21" s="26">
        <v>44.55</v>
      </c>
      <c r="F21" s="26">
        <v>57.23</v>
      </c>
      <c r="G21" s="17"/>
    </row>
    <row r="23" spans="1:7" x14ac:dyDescent="0.25">
      <c r="A23" s="20" t="s">
        <v>13</v>
      </c>
      <c r="B23" s="21" t="s">
        <v>208</v>
      </c>
      <c r="C23" s="21" t="s">
        <v>207</v>
      </c>
      <c r="D23" s="21" t="s">
        <v>85</v>
      </c>
      <c r="E23" s="21" t="s">
        <v>86</v>
      </c>
      <c r="F23" s="21" t="s">
        <v>87</v>
      </c>
      <c r="G23" s="20"/>
    </row>
    <row r="24" spans="1:7" x14ac:dyDescent="0.25">
      <c r="A24" s="17" t="s">
        <v>14</v>
      </c>
      <c r="B24" s="27">
        <v>174.2</v>
      </c>
      <c r="C24" s="26">
        <v>107.13</v>
      </c>
      <c r="D24" s="26">
        <v>116.16</v>
      </c>
      <c r="E24" s="26">
        <v>92.21</v>
      </c>
      <c r="F24" s="26">
        <v>59.57</v>
      </c>
      <c r="G24" s="17"/>
    </row>
    <row r="26" spans="1:7" x14ac:dyDescent="0.25">
      <c r="A26" s="20" t="s">
        <v>15</v>
      </c>
      <c r="B26" s="21" t="s">
        <v>208</v>
      </c>
      <c r="C26" s="21" t="s">
        <v>207</v>
      </c>
      <c r="D26" s="21" t="s">
        <v>85</v>
      </c>
      <c r="E26" s="21" t="s">
        <v>86</v>
      </c>
      <c r="F26" s="21" t="s">
        <v>87</v>
      </c>
      <c r="G26" s="20"/>
    </row>
    <row r="27" spans="1:7" x14ac:dyDescent="0.25">
      <c r="A27" s="17" t="s">
        <v>16</v>
      </c>
      <c r="B27" s="26">
        <v>1.37</v>
      </c>
      <c r="C27" s="26">
        <v>1.18</v>
      </c>
      <c r="D27" s="26">
        <v>1.49</v>
      </c>
      <c r="E27" s="26">
        <v>1.58</v>
      </c>
      <c r="F27" s="26">
        <v>1.45</v>
      </c>
      <c r="G27" s="17"/>
    </row>
    <row r="28" spans="1:7" x14ac:dyDescent="0.25">
      <c r="A28" s="17" t="s">
        <v>17</v>
      </c>
      <c r="B28" s="26">
        <v>90.01</v>
      </c>
      <c r="C28" s="26">
        <v>86.03</v>
      </c>
      <c r="D28" s="18">
        <v>105</v>
      </c>
      <c r="E28" s="26">
        <v>117.73</v>
      </c>
      <c r="F28" s="26">
        <v>187.25</v>
      </c>
      <c r="G28" s="17"/>
    </row>
    <row r="29" spans="1:7" x14ac:dyDescent="0.25">
      <c r="A29" s="17" t="s">
        <v>18</v>
      </c>
      <c r="B29" s="26">
        <v>3.28</v>
      </c>
      <c r="C29" s="26">
        <v>3.32</v>
      </c>
      <c r="D29" s="27">
        <v>3.8</v>
      </c>
      <c r="E29" s="26">
        <v>4.01</v>
      </c>
      <c r="F29" s="26">
        <v>3.98</v>
      </c>
      <c r="G29" s="17"/>
    </row>
    <row r="30" spans="1:7" x14ac:dyDescent="0.25">
      <c r="A30" s="17" t="s">
        <v>19</v>
      </c>
      <c r="B30" s="26">
        <v>27.16</v>
      </c>
      <c r="C30" s="18">
        <v>35</v>
      </c>
      <c r="D30" s="26">
        <v>45.46</v>
      </c>
      <c r="E30" s="26">
        <v>53.84</v>
      </c>
      <c r="F30" s="26">
        <v>107.35</v>
      </c>
      <c r="G30" s="17"/>
    </row>
    <row r="31" spans="1:7" x14ac:dyDescent="0.25">
      <c r="A31" s="17" t="s">
        <v>20</v>
      </c>
      <c r="B31" s="26">
        <v>19.37</v>
      </c>
      <c r="C31" s="26">
        <v>16.260000000000002</v>
      </c>
      <c r="D31" s="26">
        <v>17.62</v>
      </c>
      <c r="E31" s="26">
        <v>18.13</v>
      </c>
      <c r="F31" s="26">
        <v>20.65</v>
      </c>
      <c r="G31" s="17"/>
    </row>
    <row r="32" spans="1:7" x14ac:dyDescent="0.25">
      <c r="A32" s="17" t="s">
        <v>21</v>
      </c>
      <c r="B32" s="27">
        <v>7.5</v>
      </c>
      <c r="C32" s="26">
        <v>6.23</v>
      </c>
      <c r="D32" s="26">
        <v>6.44</v>
      </c>
      <c r="E32" s="26">
        <v>6.22</v>
      </c>
      <c r="F32" s="26">
        <v>5.92</v>
      </c>
      <c r="G32" s="17"/>
    </row>
    <row r="33" spans="1:7" x14ac:dyDescent="0.25">
      <c r="A33" s="17" t="s">
        <v>22</v>
      </c>
      <c r="B33" s="26">
        <v>5.21</v>
      </c>
      <c r="C33" s="26">
        <v>3.93</v>
      </c>
      <c r="D33" s="26">
        <v>4.04</v>
      </c>
      <c r="E33" s="26">
        <v>3.46</v>
      </c>
      <c r="F33" s="26">
        <v>3.08</v>
      </c>
      <c r="G33" s="17"/>
    </row>
    <row r="35" spans="1:7" x14ac:dyDescent="0.25">
      <c r="A35" s="20" t="s">
        <v>23</v>
      </c>
      <c r="B35" s="21" t="s">
        <v>208</v>
      </c>
      <c r="C35" s="21" t="s">
        <v>207</v>
      </c>
      <c r="D35" s="21" t="s">
        <v>85</v>
      </c>
      <c r="E35" s="21" t="s">
        <v>86</v>
      </c>
      <c r="F35" s="21" t="s">
        <v>87</v>
      </c>
      <c r="G35" s="20"/>
    </row>
    <row r="36" spans="1:7" x14ac:dyDescent="0.25">
      <c r="A36" s="17" t="s">
        <v>24</v>
      </c>
      <c r="B36" s="26">
        <v>10.73</v>
      </c>
      <c r="C36" s="26">
        <v>6.18</v>
      </c>
      <c r="D36" s="26">
        <v>5.15</v>
      </c>
      <c r="E36" s="26">
        <v>5.48</v>
      </c>
      <c r="F36" s="26">
        <v>3.61</v>
      </c>
      <c r="G36" s="17"/>
    </row>
    <row r="37" spans="1:7" x14ac:dyDescent="0.25">
      <c r="A37" s="17" t="s">
        <v>25</v>
      </c>
      <c r="B37" s="26">
        <v>21.32</v>
      </c>
      <c r="C37" s="26">
        <v>19.63</v>
      </c>
      <c r="D37" s="26">
        <v>14.98</v>
      </c>
      <c r="E37" s="26">
        <v>11.04</v>
      </c>
      <c r="F37" s="26">
        <v>11.79</v>
      </c>
      <c r="G37" s="17"/>
    </row>
  </sheetData>
  <sheetProtection formatCells="0" formatColumns="0" formatRows="0" insertColumns="0" insertRows="0" insertHyperlinks="0" deleteColumns="0" deleteRows="0" sort="0" autoFilter="0" pivotTables="0"/>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B9D9C7-1024-440F-A7D3-A07F79A28D91}">
  <dimension ref="A5:G39"/>
  <sheetViews>
    <sheetView workbookViewId="0">
      <selection activeCell="B9" sqref="B9:F9"/>
    </sheetView>
  </sheetViews>
  <sheetFormatPr defaultRowHeight="13.2" x14ac:dyDescent="0.25"/>
  <cols>
    <col min="1" max="1" width="50" style="16" customWidth="1"/>
    <col min="2" max="196" width="12" style="16" customWidth="1"/>
    <col min="197" max="16384" width="8.88671875" style="16"/>
  </cols>
  <sheetData>
    <row r="5" spans="1:7" ht="21" x14ac:dyDescent="0.4">
      <c r="A5" s="24" t="s">
        <v>209</v>
      </c>
    </row>
    <row r="7" spans="1:7" x14ac:dyDescent="0.25">
      <c r="A7" s="23" t="s">
        <v>1</v>
      </c>
    </row>
    <row r="9" spans="1:7" x14ac:dyDescent="0.25">
      <c r="B9" s="16">
        <f>YEAR(B10)</f>
        <v>2021</v>
      </c>
      <c r="C9" s="16">
        <f t="shared" ref="C9:F9" si="0">YEAR(C10)</f>
        <v>2020</v>
      </c>
      <c r="D9" s="16">
        <f t="shared" si="0"/>
        <v>2019</v>
      </c>
      <c r="E9" s="16">
        <f t="shared" si="0"/>
        <v>2018</v>
      </c>
      <c r="F9" s="16">
        <f t="shared" si="0"/>
        <v>2017</v>
      </c>
    </row>
    <row r="10" spans="1:7" x14ac:dyDescent="0.25">
      <c r="A10" s="20" t="s">
        <v>2</v>
      </c>
      <c r="B10" s="21" t="s">
        <v>199</v>
      </c>
      <c r="C10" s="21" t="s">
        <v>198</v>
      </c>
      <c r="D10" s="21" t="s">
        <v>197</v>
      </c>
      <c r="E10" s="21" t="s">
        <v>204</v>
      </c>
      <c r="F10" s="21" t="s">
        <v>203</v>
      </c>
      <c r="G10" s="20"/>
    </row>
    <row r="11" spans="1:7" x14ac:dyDescent="0.25">
      <c r="A11" s="17" t="s">
        <v>3</v>
      </c>
      <c r="B11" s="26">
        <v>9.24</v>
      </c>
      <c r="C11" s="27">
        <v>5.2</v>
      </c>
      <c r="D11" s="27">
        <v>6.9</v>
      </c>
      <c r="E11" s="26">
        <v>5.84</v>
      </c>
      <c r="F11" s="26">
        <v>5.32</v>
      </c>
      <c r="G11" s="17"/>
    </row>
    <row r="12" spans="1:7" x14ac:dyDescent="0.25">
      <c r="A12" s="17" t="s">
        <v>4</v>
      </c>
      <c r="B12" s="26">
        <v>17.649999999999999</v>
      </c>
      <c r="C12" s="26">
        <v>10.07</v>
      </c>
      <c r="D12" s="26">
        <v>13.35</v>
      </c>
      <c r="E12" s="26">
        <v>11.68</v>
      </c>
      <c r="F12" s="26">
        <v>11.88</v>
      </c>
      <c r="G12" s="17"/>
    </row>
    <row r="13" spans="1:7" x14ac:dyDescent="0.25">
      <c r="A13" s="17" t="s">
        <v>5</v>
      </c>
      <c r="B13" s="26">
        <v>19.420000000000002</v>
      </c>
      <c r="C13" s="26">
        <v>10.99</v>
      </c>
      <c r="D13" s="26">
        <v>14.29</v>
      </c>
      <c r="E13" s="26">
        <v>13.48</v>
      </c>
      <c r="F13" s="26">
        <v>13.72</v>
      </c>
      <c r="G13" s="17"/>
    </row>
    <row r="14" spans="1:7" x14ac:dyDescent="0.25">
      <c r="A14" s="17" t="s">
        <v>6</v>
      </c>
      <c r="B14" s="26">
        <v>13.81</v>
      </c>
      <c r="C14" s="27">
        <v>10.8</v>
      </c>
      <c r="D14" s="26">
        <v>13.36</v>
      </c>
      <c r="E14" s="27">
        <v>12.7</v>
      </c>
      <c r="F14" s="26">
        <v>13.17</v>
      </c>
      <c r="G14" s="17"/>
    </row>
    <row r="15" spans="1:7" x14ac:dyDescent="0.25">
      <c r="A15" s="17" t="s">
        <v>7</v>
      </c>
      <c r="B15" s="26">
        <v>25.66</v>
      </c>
      <c r="C15" s="26">
        <v>11.53</v>
      </c>
      <c r="D15" s="26">
        <v>24.58</v>
      </c>
      <c r="E15" s="26">
        <v>31.42</v>
      </c>
      <c r="F15" s="27">
        <v>36.299999999999997</v>
      </c>
      <c r="G15" s="17"/>
    </row>
    <row r="16" spans="1:7" x14ac:dyDescent="0.25">
      <c r="A16" s="17" t="s">
        <v>8</v>
      </c>
      <c r="B16" s="18">
        <v>330451</v>
      </c>
      <c r="C16" s="18">
        <v>299676</v>
      </c>
      <c r="D16" s="18">
        <v>322532</v>
      </c>
      <c r="E16" s="18">
        <v>313634</v>
      </c>
      <c r="F16" s="18">
        <v>298328</v>
      </c>
      <c r="G16" s="17"/>
    </row>
    <row r="18" spans="1:7" x14ac:dyDescent="0.25">
      <c r="A18" s="20" t="s">
        <v>9</v>
      </c>
      <c r="B18" s="21" t="s">
        <v>199</v>
      </c>
      <c r="C18" s="21" t="s">
        <v>198</v>
      </c>
      <c r="D18" s="21" t="s">
        <v>197</v>
      </c>
      <c r="E18" s="21" t="s">
        <v>204</v>
      </c>
      <c r="F18" s="21" t="s">
        <v>203</v>
      </c>
      <c r="G18" s="20"/>
    </row>
    <row r="19" spans="1:7" x14ac:dyDescent="0.25">
      <c r="A19" s="17" t="s">
        <v>10</v>
      </c>
      <c r="B19" s="26">
        <v>0.33</v>
      </c>
      <c r="C19" s="26">
        <v>0.52</v>
      </c>
      <c r="D19" s="26">
        <v>0.67</v>
      </c>
      <c r="E19" s="26">
        <v>0.71</v>
      </c>
      <c r="F19" s="26">
        <v>0.75</v>
      </c>
      <c r="G19" s="17"/>
    </row>
    <row r="20" spans="1:7" x14ac:dyDescent="0.25">
      <c r="A20" s="17" t="s">
        <v>11</v>
      </c>
      <c r="B20" s="26">
        <v>2.0099999999999998</v>
      </c>
      <c r="C20" s="26">
        <v>2.2400000000000002</v>
      </c>
      <c r="D20" s="26">
        <v>2.0699999999999998</v>
      </c>
      <c r="E20" s="26">
        <v>2.25</v>
      </c>
      <c r="F20" s="26">
        <v>2.2400000000000002</v>
      </c>
      <c r="G20" s="17"/>
    </row>
    <row r="21" spans="1:7" x14ac:dyDescent="0.25">
      <c r="A21" s="17" t="s">
        <v>12</v>
      </c>
      <c r="B21" s="26">
        <v>24.24</v>
      </c>
      <c r="C21" s="26">
        <v>23.69</v>
      </c>
      <c r="D21" s="26">
        <v>21.12</v>
      </c>
      <c r="E21" s="26">
        <v>21.82</v>
      </c>
      <c r="F21" s="26">
        <v>22.02</v>
      </c>
      <c r="G21" s="17"/>
    </row>
    <row r="23" spans="1:7" x14ac:dyDescent="0.25">
      <c r="A23" s="20" t="s">
        <v>13</v>
      </c>
      <c r="B23" s="21" t="s">
        <v>199</v>
      </c>
      <c r="C23" s="21" t="s">
        <v>198</v>
      </c>
      <c r="D23" s="21" t="s">
        <v>197</v>
      </c>
      <c r="E23" s="21" t="s">
        <v>204</v>
      </c>
      <c r="F23" s="21" t="s">
        <v>203</v>
      </c>
      <c r="G23" s="20"/>
    </row>
    <row r="24" spans="1:7" x14ac:dyDescent="0.25">
      <c r="A24" s="17" t="s">
        <v>26</v>
      </c>
      <c r="B24" s="26">
        <v>0.28999999999999998</v>
      </c>
      <c r="C24" s="26">
        <v>0.32</v>
      </c>
      <c r="D24" s="26">
        <v>0.36</v>
      </c>
      <c r="E24" s="26">
        <v>0.39</v>
      </c>
      <c r="F24" s="26">
        <v>0.51</v>
      </c>
      <c r="G24" s="17"/>
    </row>
    <row r="25" spans="1:7" x14ac:dyDescent="0.25">
      <c r="A25" s="17" t="s">
        <v>27</v>
      </c>
      <c r="B25" s="27">
        <v>0.3</v>
      </c>
      <c r="C25" s="26">
        <v>0.34</v>
      </c>
      <c r="D25" s="26">
        <v>0.44</v>
      </c>
      <c r="E25" s="26">
        <v>0.43</v>
      </c>
      <c r="F25" s="26">
        <v>0.56999999999999995</v>
      </c>
      <c r="G25" s="17"/>
    </row>
    <row r="26" spans="1:7" x14ac:dyDescent="0.25">
      <c r="A26" s="17" t="s">
        <v>14</v>
      </c>
      <c r="B26" s="27">
        <v>33.700000000000003</v>
      </c>
      <c r="C26" s="26">
        <v>9.31</v>
      </c>
      <c r="D26" s="26">
        <v>9.4700000000000006</v>
      </c>
      <c r="E26" s="26">
        <v>9.3699999999999992</v>
      </c>
      <c r="F26" s="26">
        <v>10.59</v>
      </c>
      <c r="G26" s="17"/>
    </row>
    <row r="28" spans="1:7" x14ac:dyDescent="0.25">
      <c r="A28" s="20" t="s">
        <v>15</v>
      </c>
      <c r="B28" s="21" t="s">
        <v>199</v>
      </c>
      <c r="C28" s="21" t="s">
        <v>198</v>
      </c>
      <c r="D28" s="21" t="s">
        <v>197</v>
      </c>
      <c r="E28" s="21" t="s">
        <v>204</v>
      </c>
      <c r="F28" s="21" t="s">
        <v>203</v>
      </c>
      <c r="G28" s="20"/>
    </row>
    <row r="29" spans="1:7" x14ac:dyDescent="0.25">
      <c r="A29" s="17" t="s">
        <v>16</v>
      </c>
      <c r="B29" s="26">
        <v>1.1100000000000001</v>
      </c>
      <c r="C29" s="26">
        <v>0.87</v>
      </c>
      <c r="D29" s="26">
        <v>0.96</v>
      </c>
      <c r="E29" s="26">
        <v>0.96</v>
      </c>
      <c r="F29" s="27">
        <v>0.9</v>
      </c>
      <c r="G29" s="17"/>
    </row>
    <row r="30" spans="1:7" x14ac:dyDescent="0.25">
      <c r="A30" s="17" t="s">
        <v>17</v>
      </c>
      <c r="B30" s="26">
        <v>11.43</v>
      </c>
      <c r="C30" s="26">
        <v>7.71</v>
      </c>
      <c r="D30" s="26">
        <v>8.3699999999999992</v>
      </c>
      <c r="E30" s="26">
        <v>8.67</v>
      </c>
      <c r="F30" s="26">
        <v>8.4700000000000006</v>
      </c>
      <c r="G30" s="17"/>
    </row>
    <row r="31" spans="1:7" x14ac:dyDescent="0.25">
      <c r="A31" s="17" t="s">
        <v>18</v>
      </c>
      <c r="B31" s="26">
        <v>2.67</v>
      </c>
      <c r="C31" s="26">
        <v>2.0699999999999998</v>
      </c>
      <c r="D31" s="26">
        <v>2.13</v>
      </c>
      <c r="E31" s="26">
        <v>2.1800000000000002</v>
      </c>
      <c r="F31" s="26">
        <v>2.21</v>
      </c>
      <c r="G31" s="17"/>
    </row>
    <row r="32" spans="1:7" x14ac:dyDescent="0.25">
      <c r="A32" s="17" t="s">
        <v>19</v>
      </c>
      <c r="B32" s="26">
        <v>15.54</v>
      </c>
      <c r="C32" s="26">
        <v>14.94</v>
      </c>
      <c r="D32" s="26">
        <v>17.850000000000001</v>
      </c>
      <c r="E32" s="26">
        <v>18.27</v>
      </c>
      <c r="F32" s="27">
        <v>17.3</v>
      </c>
      <c r="G32" s="17"/>
    </row>
    <row r="33" spans="1:7" x14ac:dyDescent="0.25">
      <c r="A33" s="17" t="s">
        <v>20</v>
      </c>
      <c r="B33" s="26">
        <v>14.61</v>
      </c>
      <c r="C33" s="26">
        <v>13.88</v>
      </c>
      <c r="D33" s="26">
        <v>15.02</v>
      </c>
      <c r="E33" s="26">
        <v>14.21</v>
      </c>
      <c r="F33" s="27">
        <v>8.1999999999999993</v>
      </c>
      <c r="G33" s="17"/>
    </row>
    <row r="34" spans="1:7" x14ac:dyDescent="0.25">
      <c r="A34" s="17" t="s">
        <v>21</v>
      </c>
      <c r="B34" s="26">
        <v>9.4499999999999993</v>
      </c>
      <c r="C34" s="26">
        <v>7.08</v>
      </c>
      <c r="D34" s="26">
        <v>7.31</v>
      </c>
      <c r="E34" s="26">
        <v>7.14</v>
      </c>
      <c r="F34" s="26">
        <v>6.66</v>
      </c>
      <c r="G34" s="17"/>
    </row>
    <row r="35" spans="1:7" x14ac:dyDescent="0.25">
      <c r="A35" s="17" t="s">
        <v>22</v>
      </c>
      <c r="B35" s="19" t="s">
        <v>29</v>
      </c>
      <c r="C35" s="19" t="s">
        <v>29</v>
      </c>
      <c r="D35" s="26">
        <v>51.58</v>
      </c>
      <c r="E35" s="27">
        <v>41.5</v>
      </c>
      <c r="F35" s="26">
        <v>25.21</v>
      </c>
      <c r="G35" s="17"/>
    </row>
    <row r="37" spans="1:7" x14ac:dyDescent="0.25">
      <c r="A37" s="20" t="s">
        <v>23</v>
      </c>
      <c r="B37" s="21" t="s">
        <v>199</v>
      </c>
      <c r="C37" s="21" t="s">
        <v>198</v>
      </c>
      <c r="D37" s="21" t="s">
        <v>197</v>
      </c>
      <c r="E37" s="21" t="s">
        <v>204</v>
      </c>
      <c r="F37" s="21" t="s">
        <v>203</v>
      </c>
      <c r="G37" s="20"/>
    </row>
    <row r="38" spans="1:7" x14ac:dyDescent="0.25">
      <c r="A38" s="17" t="s">
        <v>24</v>
      </c>
      <c r="B38" s="26">
        <v>4.21</v>
      </c>
      <c r="C38" s="26">
        <v>3.54</v>
      </c>
      <c r="D38" s="26">
        <v>1.78</v>
      </c>
      <c r="E38" s="26">
        <v>2.19</v>
      </c>
      <c r="F38" s="26">
        <v>-0.36</v>
      </c>
      <c r="G38" s="17"/>
    </row>
    <row r="39" spans="1:7" x14ac:dyDescent="0.25">
      <c r="A39" s="17" t="s">
        <v>25</v>
      </c>
      <c r="B39" s="26">
        <v>14.38</v>
      </c>
      <c r="C39" s="27">
        <v>13.3</v>
      </c>
      <c r="D39" s="26">
        <v>12.34</v>
      </c>
      <c r="E39" s="26">
        <v>11.97</v>
      </c>
      <c r="F39" s="26">
        <v>10.94</v>
      </c>
      <c r="G39" s="17"/>
    </row>
  </sheetData>
  <sheetProtection formatCells="0" formatColumns="0" formatRows="0" insertColumns="0" insertRows="0" insertHyperlinks="0" deleteColumns="0" deleteRows="0" sort="0" autoFilter="0" pivotTables="0"/>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6F3D57-A46A-4663-A559-BCCD2BF70768}">
  <dimension ref="A4:V119"/>
  <sheetViews>
    <sheetView topLeftCell="A42" workbookViewId="0">
      <selection activeCell="K42" sqref="K42"/>
    </sheetView>
  </sheetViews>
  <sheetFormatPr defaultRowHeight="13.2" x14ac:dyDescent="0.25"/>
  <cols>
    <col min="1" max="1" width="30" style="16" customWidth="1"/>
    <col min="2" max="19" width="8.88671875" style="16"/>
    <col min="20" max="20" width="9.5546875" style="16" bestFit="1" customWidth="1"/>
    <col min="21" max="16384" width="8.88671875" style="16"/>
  </cols>
  <sheetData>
    <row r="4" spans="1:2" x14ac:dyDescent="0.25">
      <c r="A4" s="25" t="s">
        <v>0</v>
      </c>
    </row>
    <row r="5" spans="1:2" ht="21" x14ac:dyDescent="0.4">
      <c r="A5" s="24" t="s">
        <v>141</v>
      </c>
    </row>
    <row r="8" spans="1:2" ht="17.399999999999999" x14ac:dyDescent="0.3">
      <c r="A8" s="28" t="s">
        <v>346</v>
      </c>
    </row>
    <row r="9" spans="1:2" x14ac:dyDescent="0.25">
      <c r="A9" s="20" t="s">
        <v>345</v>
      </c>
      <c r="B9" s="20" t="s">
        <v>344</v>
      </c>
    </row>
    <row r="10" spans="1:2" x14ac:dyDescent="0.25">
      <c r="A10" s="17" t="s">
        <v>343</v>
      </c>
      <c r="B10" s="17" t="s">
        <v>342</v>
      </c>
    </row>
    <row r="11" spans="1:2" x14ac:dyDescent="0.25">
      <c r="A11" s="17"/>
    </row>
    <row r="12" spans="1:2" x14ac:dyDescent="0.25">
      <c r="A12" s="20" t="s">
        <v>341</v>
      </c>
      <c r="B12" s="20" t="s">
        <v>340</v>
      </c>
    </row>
    <row r="13" spans="1:2" x14ac:dyDescent="0.25">
      <c r="A13" s="17" t="s">
        <v>339</v>
      </c>
      <c r="B13" s="17" t="s">
        <v>338</v>
      </c>
    </row>
    <row r="14" spans="1:2" x14ac:dyDescent="0.25">
      <c r="A14" s="17"/>
    </row>
    <row r="15" spans="1:2" x14ac:dyDescent="0.25">
      <c r="A15" s="20" t="s">
        <v>337</v>
      </c>
      <c r="B15" s="20" t="s">
        <v>336</v>
      </c>
    </row>
    <row r="16" spans="1:2" x14ac:dyDescent="0.25">
      <c r="A16" s="17" t="s">
        <v>335</v>
      </c>
      <c r="B16" s="17" t="s">
        <v>334</v>
      </c>
    </row>
    <row r="17" spans="1:2" x14ac:dyDescent="0.25">
      <c r="A17" s="17"/>
    </row>
    <row r="18" spans="1:2" x14ac:dyDescent="0.25">
      <c r="A18" s="20" t="s">
        <v>333</v>
      </c>
      <c r="B18" s="20" t="s">
        <v>332</v>
      </c>
    </row>
    <row r="19" spans="1:2" x14ac:dyDescent="0.25">
      <c r="A19" s="17" t="s">
        <v>331</v>
      </c>
      <c r="B19" s="17" t="s">
        <v>330</v>
      </c>
    </row>
    <row r="20" spans="1:2" x14ac:dyDescent="0.25">
      <c r="A20" s="17"/>
    </row>
    <row r="21" spans="1:2" x14ac:dyDescent="0.25">
      <c r="A21" s="20" t="s">
        <v>329</v>
      </c>
      <c r="B21" s="20" t="s">
        <v>328</v>
      </c>
    </row>
    <row r="22" spans="1:2" x14ac:dyDescent="0.25">
      <c r="A22" s="17" t="s">
        <v>327</v>
      </c>
      <c r="B22" s="17" t="s">
        <v>326</v>
      </c>
    </row>
    <row r="23" spans="1:2" x14ac:dyDescent="0.25">
      <c r="A23" s="17"/>
    </row>
    <row r="24" spans="1:2" x14ac:dyDescent="0.25">
      <c r="A24" s="20" t="s">
        <v>325</v>
      </c>
      <c r="B24" s="20" t="s">
        <v>324</v>
      </c>
    </row>
    <row r="25" spans="1:2" x14ac:dyDescent="0.25">
      <c r="A25" s="17" t="s">
        <v>323</v>
      </c>
      <c r="B25" s="17" t="s">
        <v>322</v>
      </c>
    </row>
    <row r="26" spans="1:2" x14ac:dyDescent="0.25">
      <c r="A26" s="17"/>
    </row>
    <row r="27" spans="1:2" x14ac:dyDescent="0.25">
      <c r="A27" s="20" t="s">
        <v>321</v>
      </c>
      <c r="B27" s="17"/>
    </row>
    <row r="28" spans="1:2" x14ac:dyDescent="0.25">
      <c r="A28" s="17" t="s">
        <v>320</v>
      </c>
      <c r="B28" s="17"/>
    </row>
    <row r="29" spans="1:2" x14ac:dyDescent="0.25">
      <c r="A29" s="17"/>
    </row>
    <row r="31" spans="1:2" ht="17.399999999999999" x14ac:dyDescent="0.3">
      <c r="A31" s="28" t="s">
        <v>319</v>
      </c>
    </row>
    <row r="32" spans="1:2" ht="105.6" x14ac:dyDescent="0.25">
      <c r="A32" s="23" t="s">
        <v>318</v>
      </c>
    </row>
    <row r="33" spans="1:22" ht="105.6" x14ac:dyDescent="0.25">
      <c r="A33" s="23" t="s">
        <v>317</v>
      </c>
    </row>
    <row r="34" spans="1:22" ht="79.2" x14ac:dyDescent="0.25">
      <c r="A34" s="23" t="s">
        <v>316</v>
      </c>
    </row>
    <row r="36" spans="1:22" ht="26.4" x14ac:dyDescent="0.25">
      <c r="A36" s="22" t="s">
        <v>315</v>
      </c>
    </row>
    <row r="38" spans="1:22" x14ac:dyDescent="0.25">
      <c r="A38" s="20" t="s">
        <v>314</v>
      </c>
    </row>
    <row r="39" spans="1:22" x14ac:dyDescent="0.25">
      <c r="A39" s="20" t="s">
        <v>313</v>
      </c>
      <c r="B39" s="20" t="s">
        <v>312</v>
      </c>
    </row>
    <row r="40" spans="1:22" x14ac:dyDescent="0.25">
      <c r="A40" s="20" t="s">
        <v>311</v>
      </c>
      <c r="B40" s="20" t="s">
        <v>310</v>
      </c>
    </row>
    <row r="42" spans="1:22" ht="52.8" x14ac:dyDescent="0.25">
      <c r="A42" s="20" t="s">
        <v>309</v>
      </c>
      <c r="B42" s="21" t="s">
        <v>308</v>
      </c>
      <c r="C42" s="21" t="s">
        <v>307</v>
      </c>
      <c r="D42" s="21" t="s">
        <v>306</v>
      </c>
      <c r="E42" s="21" t="s">
        <v>305</v>
      </c>
      <c r="F42" s="21" t="s">
        <v>304</v>
      </c>
      <c r="G42" s="21" t="s">
        <v>303</v>
      </c>
      <c r="H42" s="21" t="s">
        <v>302</v>
      </c>
      <c r="I42" s="21" t="s">
        <v>301</v>
      </c>
      <c r="J42" s="21" t="s">
        <v>300</v>
      </c>
      <c r="K42" s="21" t="s">
        <v>299</v>
      </c>
      <c r="L42" s="21" t="s">
        <v>298</v>
      </c>
      <c r="M42" s="21" t="s">
        <v>297</v>
      </c>
      <c r="N42" s="21" t="s">
        <v>296</v>
      </c>
      <c r="O42" s="21" t="s">
        <v>295</v>
      </c>
      <c r="P42" s="21" t="s">
        <v>294</v>
      </c>
      <c r="Q42" s="21" t="s">
        <v>293</v>
      </c>
      <c r="R42" s="21" t="s">
        <v>292</v>
      </c>
      <c r="S42" s="21" t="s">
        <v>291</v>
      </c>
      <c r="T42" s="21" t="s">
        <v>290</v>
      </c>
      <c r="U42" s="21" t="s">
        <v>289</v>
      </c>
      <c r="V42" s="21" t="s">
        <v>288</v>
      </c>
    </row>
    <row r="43" spans="1:22" x14ac:dyDescent="0.25">
      <c r="B43" s="29">
        <f>AVERAGE(B44:B119)</f>
        <v>2.1715789473684208</v>
      </c>
      <c r="C43" s="29">
        <f t="shared" ref="C43:V43" si="0">AVERAGE(C44:C119)</f>
        <v>2.0327777777777771</v>
      </c>
      <c r="D43" s="29">
        <f t="shared" si="0"/>
        <v>2.4284210526315788</v>
      </c>
      <c r="E43" s="29">
        <f t="shared" si="0"/>
        <v>3.8861111111111106</v>
      </c>
      <c r="F43" s="29">
        <f t="shared" si="0"/>
        <v>3.8141176470588229</v>
      </c>
      <c r="G43" s="29">
        <f t="shared" si="0"/>
        <v>3.8576470588235292</v>
      </c>
      <c r="H43" s="29">
        <f t="shared" si="0"/>
        <v>1.11375</v>
      </c>
      <c r="I43" s="29">
        <f t="shared" si="0"/>
        <v>1.1040000000000001</v>
      </c>
      <c r="J43" s="29">
        <f t="shared" si="0"/>
        <v>0.97399999999999998</v>
      </c>
      <c r="K43" s="29">
        <f t="shared" si="0"/>
        <v>14.86315789473684</v>
      </c>
      <c r="L43" s="29">
        <f t="shared" si="0"/>
        <v>-38.82882352941175</v>
      </c>
      <c r="M43" s="29">
        <f t="shared" si="0"/>
        <v>6.5062499999999996</v>
      </c>
      <c r="N43" s="29">
        <f t="shared" si="0"/>
        <v>1.3605263157894738</v>
      </c>
      <c r="O43" s="29">
        <f t="shared" si="0"/>
        <v>1.3872222222222226</v>
      </c>
      <c r="P43" s="29">
        <f t="shared" si="0"/>
        <v>1.8766666666666671</v>
      </c>
      <c r="Q43" s="29">
        <f t="shared" si="0"/>
        <v>1.1005882352941174</v>
      </c>
      <c r="R43" s="29">
        <f t="shared" si="0"/>
        <v>0.68266666666666664</v>
      </c>
      <c r="S43" s="29">
        <f t="shared" si="0"/>
        <v>0.58333333333333337</v>
      </c>
      <c r="T43" s="29">
        <f t="shared" si="0"/>
        <v>7331.29</v>
      </c>
      <c r="U43" s="29">
        <f t="shared" si="0"/>
        <v>168.82777777777778</v>
      </c>
      <c r="V43" s="29">
        <f t="shared" si="0"/>
        <v>23.567272727272726</v>
      </c>
    </row>
    <row r="44" spans="1:22" x14ac:dyDescent="0.25">
      <c r="A44" s="17" t="s">
        <v>287</v>
      </c>
      <c r="B44" s="26">
        <v>2.0099999999999998</v>
      </c>
      <c r="C44" s="26">
        <v>2.2400000000000002</v>
      </c>
      <c r="D44" s="26">
        <v>2.0699999999999998</v>
      </c>
      <c r="E44" s="26">
        <v>2.67</v>
      </c>
      <c r="F44" s="26">
        <v>2.0699999999999998</v>
      </c>
      <c r="G44" s="26">
        <v>2.13</v>
      </c>
      <c r="H44" s="26">
        <v>0.33</v>
      </c>
      <c r="I44" s="26">
        <v>0.52</v>
      </c>
      <c r="J44" s="26">
        <v>0.67</v>
      </c>
      <c r="K44" s="26">
        <v>17.649999999999999</v>
      </c>
      <c r="L44" s="26">
        <v>10.07</v>
      </c>
      <c r="M44" s="26">
        <v>13.35</v>
      </c>
      <c r="N44" s="26">
        <v>1.1100000000000001</v>
      </c>
      <c r="O44" s="26">
        <v>0.87</v>
      </c>
      <c r="P44" s="26">
        <v>0.96</v>
      </c>
      <c r="Q44" s="26">
        <v>0.3</v>
      </c>
      <c r="R44" s="26">
        <v>0.34</v>
      </c>
      <c r="S44" s="26">
        <v>0.44</v>
      </c>
      <c r="T44" s="26">
        <v>33.700000000000003</v>
      </c>
      <c r="U44" s="26">
        <v>9.31</v>
      </c>
      <c r="V44" s="26">
        <v>9.4700000000000006</v>
      </c>
    </row>
    <row r="45" spans="1:22" x14ac:dyDescent="0.25">
      <c r="A45" s="17" t="s">
        <v>286</v>
      </c>
      <c r="B45" s="19" t="s">
        <v>29</v>
      </c>
      <c r="C45" s="19" t="s">
        <v>29</v>
      </c>
      <c r="D45" s="19" t="s">
        <v>29</v>
      </c>
      <c r="E45" s="19" t="s">
        <v>29</v>
      </c>
      <c r="F45" s="19" t="s">
        <v>29</v>
      </c>
      <c r="G45" s="19" t="s">
        <v>29</v>
      </c>
      <c r="H45" s="19" t="s">
        <v>29</v>
      </c>
      <c r="I45" s="19" t="s">
        <v>29</v>
      </c>
      <c r="J45" s="19" t="s">
        <v>29</v>
      </c>
      <c r="K45" s="19" t="s">
        <v>29</v>
      </c>
      <c r="L45" s="19" t="s">
        <v>29</v>
      </c>
      <c r="M45" s="19" t="s">
        <v>29</v>
      </c>
      <c r="N45" s="19" t="s">
        <v>29</v>
      </c>
      <c r="O45" s="19" t="s">
        <v>29</v>
      </c>
      <c r="P45" s="19" t="s">
        <v>29</v>
      </c>
      <c r="Q45" s="19" t="s">
        <v>29</v>
      </c>
      <c r="R45" s="19" t="s">
        <v>29</v>
      </c>
      <c r="S45" s="19" t="s">
        <v>29</v>
      </c>
      <c r="T45" s="19" t="s">
        <v>29</v>
      </c>
      <c r="U45" s="19" t="s">
        <v>29</v>
      </c>
      <c r="V45" s="19" t="s">
        <v>29</v>
      </c>
    </row>
    <row r="46" spans="1:22" x14ac:dyDescent="0.25">
      <c r="A46" s="17" t="s">
        <v>285</v>
      </c>
      <c r="B46" s="19" t="s">
        <v>29</v>
      </c>
      <c r="C46" s="19" t="s">
        <v>29</v>
      </c>
      <c r="D46" s="19" t="s">
        <v>29</v>
      </c>
      <c r="E46" s="19" t="s">
        <v>29</v>
      </c>
      <c r="F46" s="19" t="s">
        <v>29</v>
      </c>
      <c r="G46" s="19" t="s">
        <v>29</v>
      </c>
      <c r="H46" s="19" t="s">
        <v>29</v>
      </c>
      <c r="I46" s="19" t="s">
        <v>29</v>
      </c>
      <c r="J46" s="19" t="s">
        <v>29</v>
      </c>
      <c r="K46" s="19" t="s">
        <v>29</v>
      </c>
      <c r="L46" s="19" t="s">
        <v>29</v>
      </c>
      <c r="M46" s="19" t="s">
        <v>29</v>
      </c>
      <c r="N46" s="19" t="s">
        <v>29</v>
      </c>
      <c r="O46" s="19" t="s">
        <v>29</v>
      </c>
      <c r="P46" s="19" t="s">
        <v>29</v>
      </c>
      <c r="Q46" s="19" t="s">
        <v>29</v>
      </c>
      <c r="R46" s="19" t="s">
        <v>29</v>
      </c>
      <c r="S46" s="19" t="s">
        <v>29</v>
      </c>
      <c r="T46" s="19" t="s">
        <v>29</v>
      </c>
      <c r="U46" s="19" t="s">
        <v>29</v>
      </c>
      <c r="V46" s="19" t="s">
        <v>29</v>
      </c>
    </row>
    <row r="47" spans="1:22" x14ac:dyDescent="0.25">
      <c r="A47" s="17" t="s">
        <v>284</v>
      </c>
      <c r="B47" s="26">
        <v>0.41</v>
      </c>
      <c r="C47" s="26">
        <v>0.01</v>
      </c>
      <c r="D47" s="26">
        <v>0.04</v>
      </c>
      <c r="E47" s="19" t="s">
        <v>29</v>
      </c>
      <c r="F47" s="19" t="s">
        <v>29</v>
      </c>
      <c r="G47" s="19" t="s">
        <v>29</v>
      </c>
      <c r="H47" s="19" t="s">
        <v>29</v>
      </c>
      <c r="I47" s="19" t="s">
        <v>29</v>
      </c>
      <c r="J47" s="19" t="s">
        <v>29</v>
      </c>
      <c r="K47" s="26">
        <v>-13.57</v>
      </c>
      <c r="L47" s="19" t="s">
        <v>29</v>
      </c>
      <c r="M47" s="19" t="s">
        <v>29</v>
      </c>
      <c r="N47" s="26">
        <v>0.43</v>
      </c>
      <c r="O47" s="26">
        <v>7.0000000000000007E-2</v>
      </c>
      <c r="P47" s="26">
        <v>8.16</v>
      </c>
      <c r="Q47" s="26">
        <v>0.05</v>
      </c>
      <c r="R47" s="19" t="s">
        <v>29</v>
      </c>
      <c r="S47" s="19" t="s">
        <v>29</v>
      </c>
      <c r="T47" s="19" t="s">
        <v>29</v>
      </c>
      <c r="U47" s="19" t="s">
        <v>29</v>
      </c>
      <c r="V47" s="19" t="s">
        <v>29</v>
      </c>
    </row>
    <row r="48" spans="1:22" x14ac:dyDescent="0.25">
      <c r="A48" s="17" t="s">
        <v>283</v>
      </c>
      <c r="B48" s="19" t="s">
        <v>29</v>
      </c>
      <c r="C48" s="19" t="s">
        <v>29</v>
      </c>
      <c r="D48" s="19" t="s">
        <v>29</v>
      </c>
      <c r="E48" s="19" t="s">
        <v>29</v>
      </c>
      <c r="F48" s="19" t="s">
        <v>29</v>
      </c>
      <c r="G48" s="19" t="s">
        <v>29</v>
      </c>
      <c r="H48" s="19" t="s">
        <v>29</v>
      </c>
      <c r="I48" s="19" t="s">
        <v>29</v>
      </c>
      <c r="J48" s="19" t="s">
        <v>29</v>
      </c>
      <c r="K48" s="19" t="s">
        <v>29</v>
      </c>
      <c r="L48" s="19" t="s">
        <v>29</v>
      </c>
      <c r="M48" s="19" t="s">
        <v>29</v>
      </c>
      <c r="N48" s="19" t="s">
        <v>29</v>
      </c>
      <c r="O48" s="19" t="s">
        <v>29</v>
      </c>
      <c r="P48" s="19" t="s">
        <v>29</v>
      </c>
      <c r="Q48" s="19" t="s">
        <v>29</v>
      </c>
      <c r="R48" s="19" t="s">
        <v>29</v>
      </c>
      <c r="S48" s="19" t="s">
        <v>29</v>
      </c>
      <c r="T48" s="19" t="s">
        <v>29</v>
      </c>
      <c r="U48" s="19" t="s">
        <v>29</v>
      </c>
      <c r="V48" s="19" t="s">
        <v>29</v>
      </c>
    </row>
    <row r="49" spans="1:22" x14ac:dyDescent="0.25">
      <c r="A49" s="17" t="s">
        <v>282</v>
      </c>
      <c r="B49" s="19" t="s">
        <v>29</v>
      </c>
      <c r="C49" s="19" t="s">
        <v>29</v>
      </c>
      <c r="D49" s="19" t="s">
        <v>29</v>
      </c>
      <c r="E49" s="19" t="s">
        <v>29</v>
      </c>
      <c r="F49" s="19" t="s">
        <v>29</v>
      </c>
      <c r="G49" s="19" t="s">
        <v>29</v>
      </c>
      <c r="H49" s="19" t="s">
        <v>29</v>
      </c>
      <c r="I49" s="19" t="s">
        <v>29</v>
      </c>
      <c r="J49" s="19" t="s">
        <v>29</v>
      </c>
      <c r="K49" s="19" t="s">
        <v>29</v>
      </c>
      <c r="L49" s="19" t="s">
        <v>29</v>
      </c>
      <c r="M49" s="19" t="s">
        <v>29</v>
      </c>
      <c r="N49" s="19" t="s">
        <v>29</v>
      </c>
      <c r="O49" s="19" t="s">
        <v>29</v>
      </c>
      <c r="P49" s="19" t="s">
        <v>29</v>
      </c>
      <c r="Q49" s="19" t="s">
        <v>29</v>
      </c>
      <c r="R49" s="19" t="s">
        <v>29</v>
      </c>
      <c r="S49" s="19" t="s">
        <v>29</v>
      </c>
      <c r="T49" s="19" t="s">
        <v>29</v>
      </c>
      <c r="U49" s="19" t="s">
        <v>29</v>
      </c>
      <c r="V49" s="19" t="s">
        <v>29</v>
      </c>
    </row>
    <row r="50" spans="1:22" x14ac:dyDescent="0.25">
      <c r="A50" s="17" t="s">
        <v>281</v>
      </c>
      <c r="B50" s="19" t="s">
        <v>29</v>
      </c>
      <c r="C50" s="19" t="s">
        <v>29</v>
      </c>
      <c r="D50" s="19" t="s">
        <v>29</v>
      </c>
      <c r="E50" s="19" t="s">
        <v>29</v>
      </c>
      <c r="F50" s="19" t="s">
        <v>29</v>
      </c>
      <c r="G50" s="19" t="s">
        <v>29</v>
      </c>
      <c r="H50" s="19" t="s">
        <v>29</v>
      </c>
      <c r="I50" s="19" t="s">
        <v>29</v>
      </c>
      <c r="J50" s="19" t="s">
        <v>29</v>
      </c>
      <c r="K50" s="19" t="s">
        <v>29</v>
      </c>
      <c r="L50" s="19" t="s">
        <v>29</v>
      </c>
      <c r="M50" s="19" t="s">
        <v>29</v>
      </c>
      <c r="N50" s="19" t="s">
        <v>29</v>
      </c>
      <c r="O50" s="19" t="s">
        <v>29</v>
      </c>
      <c r="P50" s="19" t="s">
        <v>29</v>
      </c>
      <c r="Q50" s="19" t="s">
        <v>29</v>
      </c>
      <c r="R50" s="19" t="s">
        <v>29</v>
      </c>
      <c r="S50" s="19" t="s">
        <v>29</v>
      </c>
      <c r="T50" s="19" t="s">
        <v>29</v>
      </c>
      <c r="U50" s="19" t="s">
        <v>29</v>
      </c>
      <c r="V50" s="19" t="s">
        <v>29</v>
      </c>
    </row>
    <row r="51" spans="1:22" x14ac:dyDescent="0.25">
      <c r="A51" s="17" t="s">
        <v>280</v>
      </c>
      <c r="B51" s="19" t="s">
        <v>29</v>
      </c>
      <c r="C51" s="19" t="s">
        <v>29</v>
      </c>
      <c r="D51" s="19" t="s">
        <v>29</v>
      </c>
      <c r="E51" s="19" t="s">
        <v>29</v>
      </c>
      <c r="F51" s="19" t="s">
        <v>29</v>
      </c>
      <c r="G51" s="19" t="s">
        <v>29</v>
      </c>
      <c r="H51" s="19" t="s">
        <v>29</v>
      </c>
      <c r="I51" s="19" t="s">
        <v>29</v>
      </c>
      <c r="J51" s="19" t="s">
        <v>29</v>
      </c>
      <c r="K51" s="19" t="s">
        <v>29</v>
      </c>
      <c r="L51" s="19" t="s">
        <v>29</v>
      </c>
      <c r="M51" s="19" t="s">
        <v>29</v>
      </c>
      <c r="N51" s="19" t="s">
        <v>29</v>
      </c>
      <c r="O51" s="19" t="s">
        <v>29</v>
      </c>
      <c r="P51" s="19" t="s">
        <v>29</v>
      </c>
      <c r="Q51" s="19" t="s">
        <v>29</v>
      </c>
      <c r="R51" s="19" t="s">
        <v>29</v>
      </c>
      <c r="S51" s="19" t="s">
        <v>29</v>
      </c>
      <c r="T51" s="19" t="s">
        <v>29</v>
      </c>
      <c r="U51" s="19" t="s">
        <v>29</v>
      </c>
      <c r="V51" s="19" t="s">
        <v>29</v>
      </c>
    </row>
    <row r="52" spans="1:22" x14ac:dyDescent="0.25">
      <c r="A52" s="17" t="s">
        <v>279</v>
      </c>
      <c r="B52" s="19" t="s">
        <v>29</v>
      </c>
      <c r="C52" s="19" t="s">
        <v>29</v>
      </c>
      <c r="D52" s="19" t="s">
        <v>29</v>
      </c>
      <c r="E52" s="19" t="s">
        <v>29</v>
      </c>
      <c r="F52" s="19" t="s">
        <v>29</v>
      </c>
      <c r="G52" s="19" t="s">
        <v>29</v>
      </c>
      <c r="H52" s="19" t="s">
        <v>29</v>
      </c>
      <c r="I52" s="19" t="s">
        <v>29</v>
      </c>
      <c r="J52" s="19" t="s">
        <v>29</v>
      </c>
      <c r="K52" s="19" t="s">
        <v>29</v>
      </c>
      <c r="L52" s="19" t="s">
        <v>29</v>
      </c>
      <c r="M52" s="19" t="s">
        <v>29</v>
      </c>
      <c r="N52" s="19" t="s">
        <v>29</v>
      </c>
      <c r="O52" s="19" t="s">
        <v>29</v>
      </c>
      <c r="P52" s="19" t="s">
        <v>29</v>
      </c>
      <c r="Q52" s="19" t="s">
        <v>29</v>
      </c>
      <c r="R52" s="19" t="s">
        <v>29</v>
      </c>
      <c r="S52" s="19" t="s">
        <v>29</v>
      </c>
      <c r="T52" s="19" t="s">
        <v>29</v>
      </c>
      <c r="U52" s="19" t="s">
        <v>29</v>
      </c>
      <c r="V52" s="19" t="s">
        <v>29</v>
      </c>
    </row>
    <row r="53" spans="1:22" x14ac:dyDescent="0.25">
      <c r="A53" s="17" t="s">
        <v>278</v>
      </c>
      <c r="B53" s="19" t="s">
        <v>29</v>
      </c>
      <c r="C53" s="19" t="s">
        <v>29</v>
      </c>
      <c r="D53" s="19" t="s">
        <v>29</v>
      </c>
      <c r="E53" s="19" t="s">
        <v>29</v>
      </c>
      <c r="F53" s="19" t="s">
        <v>29</v>
      </c>
      <c r="G53" s="19" t="s">
        <v>29</v>
      </c>
      <c r="H53" s="19" t="s">
        <v>29</v>
      </c>
      <c r="I53" s="19" t="s">
        <v>29</v>
      </c>
      <c r="J53" s="19" t="s">
        <v>29</v>
      </c>
      <c r="K53" s="19" t="s">
        <v>29</v>
      </c>
      <c r="L53" s="19" t="s">
        <v>29</v>
      </c>
      <c r="M53" s="19" t="s">
        <v>29</v>
      </c>
      <c r="N53" s="19" t="s">
        <v>29</v>
      </c>
      <c r="O53" s="19" t="s">
        <v>29</v>
      </c>
      <c r="P53" s="19" t="s">
        <v>29</v>
      </c>
      <c r="Q53" s="19" t="s">
        <v>29</v>
      </c>
      <c r="R53" s="19" t="s">
        <v>29</v>
      </c>
      <c r="S53" s="19" t="s">
        <v>29</v>
      </c>
      <c r="T53" s="19" t="s">
        <v>29</v>
      </c>
      <c r="U53" s="19" t="s">
        <v>29</v>
      </c>
      <c r="V53" s="19" t="s">
        <v>29</v>
      </c>
    </row>
    <row r="54" spans="1:22" x14ac:dyDescent="0.25">
      <c r="A54" s="17" t="s">
        <v>277</v>
      </c>
      <c r="B54" s="26">
        <v>0.59</v>
      </c>
      <c r="C54" s="26">
        <v>1.08</v>
      </c>
      <c r="D54" s="26">
        <v>4.92</v>
      </c>
      <c r="E54" s="26">
        <v>2.93</v>
      </c>
      <c r="F54" s="26">
        <v>3.22</v>
      </c>
      <c r="G54" s="19" t="s">
        <v>29</v>
      </c>
      <c r="H54" s="19" t="s">
        <v>29</v>
      </c>
      <c r="I54" s="19" t="s">
        <v>29</v>
      </c>
      <c r="J54" s="19" t="s">
        <v>29</v>
      </c>
      <c r="K54" s="26">
        <v>-149.58000000000001</v>
      </c>
      <c r="L54" s="26">
        <v>-83.24</v>
      </c>
      <c r="M54" s="19" t="s">
        <v>29</v>
      </c>
      <c r="N54" s="26">
        <v>1.56</v>
      </c>
      <c r="O54" s="26">
        <v>1.8</v>
      </c>
      <c r="P54" s="19" t="s">
        <v>29</v>
      </c>
      <c r="Q54" s="26">
        <v>13.01</v>
      </c>
      <c r="R54" s="26">
        <v>1.81</v>
      </c>
      <c r="S54" s="26">
        <v>0.18</v>
      </c>
      <c r="T54" s="19" t="s">
        <v>29</v>
      </c>
      <c r="U54" s="19" t="s">
        <v>29</v>
      </c>
      <c r="V54" s="19" t="s">
        <v>29</v>
      </c>
    </row>
    <row r="55" spans="1:22" x14ac:dyDescent="0.25">
      <c r="A55" s="17" t="s">
        <v>276</v>
      </c>
      <c r="B55" s="26">
        <v>2.12</v>
      </c>
      <c r="C55" s="26">
        <v>1.43</v>
      </c>
      <c r="D55" s="26">
        <v>0.71</v>
      </c>
      <c r="E55" s="26">
        <v>3.14</v>
      </c>
      <c r="F55" s="26">
        <v>3.91</v>
      </c>
      <c r="G55" s="26">
        <v>3.49</v>
      </c>
      <c r="H55" s="19" t="s">
        <v>29</v>
      </c>
      <c r="I55" s="19" t="s">
        <v>29</v>
      </c>
      <c r="J55" s="19" t="s">
        <v>29</v>
      </c>
      <c r="K55" s="26">
        <v>-98.92</v>
      </c>
      <c r="L55" s="18">
        <v>-792</v>
      </c>
      <c r="M55" s="19" t="s">
        <v>29</v>
      </c>
      <c r="N55" s="26">
        <v>1.85</v>
      </c>
      <c r="O55" s="26">
        <v>2.4300000000000002</v>
      </c>
      <c r="P55" s="26">
        <v>2.23</v>
      </c>
      <c r="Q55" s="26">
        <v>0.18</v>
      </c>
      <c r="R55" s="26">
        <v>0.74</v>
      </c>
      <c r="S55" s="19" t="s">
        <v>29</v>
      </c>
      <c r="T55" s="19" t="s">
        <v>29</v>
      </c>
      <c r="U55" s="19" t="s">
        <v>29</v>
      </c>
      <c r="V55" s="19" t="s">
        <v>29</v>
      </c>
    </row>
    <row r="56" spans="1:22" x14ac:dyDescent="0.25">
      <c r="A56" s="17" t="s">
        <v>275</v>
      </c>
      <c r="B56" s="26">
        <v>1.47</v>
      </c>
      <c r="C56" s="26">
        <v>1.55</v>
      </c>
      <c r="D56" s="26">
        <v>1.62</v>
      </c>
      <c r="E56" s="26">
        <v>4.3499999999999996</v>
      </c>
      <c r="F56" s="26">
        <v>4.08</v>
      </c>
      <c r="G56" s="26">
        <v>3.38</v>
      </c>
      <c r="H56" s="26">
        <v>0.59</v>
      </c>
      <c r="I56" s="26">
        <v>0.86</v>
      </c>
      <c r="J56" s="26">
        <v>0.7</v>
      </c>
      <c r="K56" s="26">
        <v>34.65</v>
      </c>
      <c r="L56" s="26">
        <v>26.45</v>
      </c>
      <c r="M56" s="26">
        <v>-9.09</v>
      </c>
      <c r="N56" s="26">
        <v>1.27</v>
      </c>
      <c r="O56" s="26">
        <v>1.18</v>
      </c>
      <c r="P56" s="26">
        <v>1.05</v>
      </c>
      <c r="Q56" s="26">
        <v>0.95</v>
      </c>
      <c r="R56" s="26">
        <v>0.63</v>
      </c>
      <c r="S56" s="26">
        <v>0.85</v>
      </c>
      <c r="T56" s="26">
        <v>12.74</v>
      </c>
      <c r="U56" s="26">
        <v>8.16</v>
      </c>
      <c r="V56" s="26">
        <v>6.48</v>
      </c>
    </row>
    <row r="57" spans="1:22" x14ac:dyDescent="0.25">
      <c r="A57" s="17" t="s">
        <v>274</v>
      </c>
      <c r="B57" s="19" t="s">
        <v>29</v>
      </c>
      <c r="C57" s="19" t="s">
        <v>29</v>
      </c>
      <c r="D57" s="19" t="s">
        <v>29</v>
      </c>
      <c r="E57" s="19" t="s">
        <v>29</v>
      </c>
      <c r="F57" s="19" t="s">
        <v>29</v>
      </c>
      <c r="G57" s="19" t="s">
        <v>29</v>
      </c>
      <c r="H57" s="19" t="s">
        <v>29</v>
      </c>
      <c r="I57" s="19" t="s">
        <v>29</v>
      </c>
      <c r="J57" s="19" t="s">
        <v>29</v>
      </c>
      <c r="K57" s="19" t="s">
        <v>29</v>
      </c>
      <c r="L57" s="19" t="s">
        <v>29</v>
      </c>
      <c r="M57" s="19" t="s">
        <v>29</v>
      </c>
      <c r="N57" s="19" t="s">
        <v>29</v>
      </c>
      <c r="O57" s="19" t="s">
        <v>29</v>
      </c>
      <c r="P57" s="19" t="s">
        <v>29</v>
      </c>
      <c r="Q57" s="19" t="s">
        <v>29</v>
      </c>
      <c r="R57" s="19" t="s">
        <v>29</v>
      </c>
      <c r="S57" s="19" t="s">
        <v>29</v>
      </c>
      <c r="T57" s="19" t="s">
        <v>29</v>
      </c>
      <c r="U57" s="19" t="s">
        <v>29</v>
      </c>
      <c r="V57" s="19" t="s">
        <v>29</v>
      </c>
    </row>
    <row r="58" spans="1:22" x14ac:dyDescent="0.25">
      <c r="A58" s="17" t="s">
        <v>273</v>
      </c>
      <c r="B58" s="19" t="s">
        <v>29</v>
      </c>
      <c r="C58" s="19" t="s">
        <v>29</v>
      </c>
      <c r="D58" s="19" t="s">
        <v>29</v>
      </c>
      <c r="E58" s="19" t="s">
        <v>29</v>
      </c>
      <c r="F58" s="19" t="s">
        <v>29</v>
      </c>
      <c r="G58" s="19" t="s">
        <v>29</v>
      </c>
      <c r="H58" s="19" t="s">
        <v>29</v>
      </c>
      <c r="I58" s="19" t="s">
        <v>29</v>
      </c>
      <c r="J58" s="19" t="s">
        <v>29</v>
      </c>
      <c r="K58" s="19" t="s">
        <v>29</v>
      </c>
      <c r="L58" s="19" t="s">
        <v>29</v>
      </c>
      <c r="M58" s="19" t="s">
        <v>29</v>
      </c>
      <c r="N58" s="19" t="s">
        <v>29</v>
      </c>
      <c r="O58" s="19" t="s">
        <v>29</v>
      </c>
      <c r="P58" s="19" t="s">
        <v>29</v>
      </c>
      <c r="Q58" s="19" t="s">
        <v>29</v>
      </c>
      <c r="R58" s="19" t="s">
        <v>29</v>
      </c>
      <c r="S58" s="19" t="s">
        <v>29</v>
      </c>
      <c r="T58" s="19" t="s">
        <v>29</v>
      </c>
      <c r="U58" s="19" t="s">
        <v>29</v>
      </c>
      <c r="V58" s="19" t="s">
        <v>29</v>
      </c>
    </row>
    <row r="59" spans="1:22" x14ac:dyDescent="0.25">
      <c r="A59" s="17" t="s">
        <v>272</v>
      </c>
      <c r="B59" s="26">
        <v>3.11</v>
      </c>
      <c r="C59" s="26">
        <v>3.59</v>
      </c>
      <c r="D59" s="26">
        <v>4.92</v>
      </c>
      <c r="E59" s="26">
        <v>2.42</v>
      </c>
      <c r="F59" s="26">
        <v>2.06</v>
      </c>
      <c r="G59" s="26">
        <v>2.16</v>
      </c>
      <c r="H59" s="26">
        <v>1.07</v>
      </c>
      <c r="I59" s="26">
        <v>1.53</v>
      </c>
      <c r="J59" s="26">
        <v>1.45</v>
      </c>
      <c r="K59" s="26">
        <v>9.08</v>
      </c>
      <c r="L59" s="26">
        <v>2.87</v>
      </c>
      <c r="M59" s="26">
        <v>10.92</v>
      </c>
      <c r="N59" s="26">
        <v>0.82</v>
      </c>
      <c r="O59" s="26">
        <v>0.87</v>
      </c>
      <c r="P59" s="26">
        <v>1.03</v>
      </c>
      <c r="Q59" s="26">
        <v>0.38</v>
      </c>
      <c r="R59" s="26">
        <v>0.17</v>
      </c>
      <c r="S59" s="26">
        <v>0.13</v>
      </c>
      <c r="T59" s="26">
        <v>7.21</v>
      </c>
      <c r="U59" s="26">
        <v>3.12</v>
      </c>
      <c r="V59" s="26">
        <v>8.42</v>
      </c>
    </row>
    <row r="60" spans="1:22" x14ac:dyDescent="0.25">
      <c r="A60" s="17" t="s">
        <v>271</v>
      </c>
      <c r="B60" s="19" t="s">
        <v>29</v>
      </c>
      <c r="C60" s="19" t="s">
        <v>29</v>
      </c>
      <c r="D60" s="19" t="s">
        <v>29</v>
      </c>
      <c r="E60" s="19" t="s">
        <v>29</v>
      </c>
      <c r="F60" s="19" t="s">
        <v>29</v>
      </c>
      <c r="G60" s="19" t="s">
        <v>29</v>
      </c>
      <c r="H60" s="19" t="s">
        <v>29</v>
      </c>
      <c r="I60" s="19" t="s">
        <v>29</v>
      </c>
      <c r="J60" s="19" t="s">
        <v>29</v>
      </c>
      <c r="K60" s="19" t="s">
        <v>29</v>
      </c>
      <c r="L60" s="19" t="s">
        <v>29</v>
      </c>
      <c r="M60" s="19" t="s">
        <v>29</v>
      </c>
      <c r="N60" s="19" t="s">
        <v>29</v>
      </c>
      <c r="O60" s="19" t="s">
        <v>29</v>
      </c>
      <c r="P60" s="19" t="s">
        <v>29</v>
      </c>
      <c r="Q60" s="19" t="s">
        <v>29</v>
      </c>
      <c r="R60" s="19" t="s">
        <v>29</v>
      </c>
      <c r="S60" s="19" t="s">
        <v>29</v>
      </c>
      <c r="T60" s="19" t="s">
        <v>29</v>
      </c>
      <c r="U60" s="19" t="s">
        <v>29</v>
      </c>
      <c r="V60" s="19" t="s">
        <v>29</v>
      </c>
    </row>
    <row r="61" spans="1:22" x14ac:dyDescent="0.25">
      <c r="A61" s="17" t="s">
        <v>270</v>
      </c>
      <c r="B61" s="19" t="s">
        <v>29</v>
      </c>
      <c r="C61" s="19" t="s">
        <v>29</v>
      </c>
      <c r="D61" s="19" t="s">
        <v>29</v>
      </c>
      <c r="E61" s="19" t="s">
        <v>29</v>
      </c>
      <c r="F61" s="19" t="s">
        <v>29</v>
      </c>
      <c r="G61" s="19" t="s">
        <v>29</v>
      </c>
      <c r="H61" s="19" t="s">
        <v>29</v>
      </c>
      <c r="I61" s="19" t="s">
        <v>29</v>
      </c>
      <c r="J61" s="19" t="s">
        <v>29</v>
      </c>
      <c r="K61" s="19" t="s">
        <v>29</v>
      </c>
      <c r="L61" s="19" t="s">
        <v>29</v>
      </c>
      <c r="M61" s="19" t="s">
        <v>29</v>
      </c>
      <c r="N61" s="19" t="s">
        <v>29</v>
      </c>
      <c r="O61" s="19" t="s">
        <v>29</v>
      </c>
      <c r="P61" s="19" t="s">
        <v>29</v>
      </c>
      <c r="Q61" s="19" t="s">
        <v>29</v>
      </c>
      <c r="R61" s="19" t="s">
        <v>29</v>
      </c>
      <c r="S61" s="19" t="s">
        <v>29</v>
      </c>
      <c r="T61" s="19" t="s">
        <v>29</v>
      </c>
      <c r="U61" s="19" t="s">
        <v>29</v>
      </c>
      <c r="V61" s="19" t="s">
        <v>29</v>
      </c>
    </row>
    <row r="62" spans="1:22" x14ac:dyDescent="0.25">
      <c r="A62" s="17" t="s">
        <v>269</v>
      </c>
      <c r="B62" s="19" t="s">
        <v>29</v>
      </c>
      <c r="C62" s="19" t="s">
        <v>29</v>
      </c>
      <c r="D62" s="19" t="s">
        <v>29</v>
      </c>
      <c r="E62" s="19" t="s">
        <v>29</v>
      </c>
      <c r="F62" s="19" t="s">
        <v>29</v>
      </c>
      <c r="G62" s="19" t="s">
        <v>29</v>
      </c>
      <c r="H62" s="19" t="s">
        <v>29</v>
      </c>
      <c r="I62" s="19" t="s">
        <v>29</v>
      </c>
      <c r="J62" s="19" t="s">
        <v>29</v>
      </c>
      <c r="K62" s="19" t="s">
        <v>29</v>
      </c>
      <c r="L62" s="19" t="s">
        <v>29</v>
      </c>
      <c r="M62" s="19" t="s">
        <v>29</v>
      </c>
      <c r="N62" s="19" t="s">
        <v>29</v>
      </c>
      <c r="O62" s="19" t="s">
        <v>29</v>
      </c>
      <c r="P62" s="19" t="s">
        <v>29</v>
      </c>
      <c r="Q62" s="19" t="s">
        <v>29</v>
      </c>
      <c r="R62" s="19" t="s">
        <v>29</v>
      </c>
      <c r="S62" s="19" t="s">
        <v>29</v>
      </c>
      <c r="T62" s="19" t="s">
        <v>29</v>
      </c>
      <c r="U62" s="19" t="s">
        <v>29</v>
      </c>
      <c r="V62" s="19" t="s">
        <v>29</v>
      </c>
    </row>
    <row r="63" spans="1:22" x14ac:dyDescent="0.25">
      <c r="A63" s="17" t="s">
        <v>268</v>
      </c>
      <c r="B63" s="19" t="s">
        <v>29</v>
      </c>
      <c r="C63" s="19" t="s">
        <v>29</v>
      </c>
      <c r="D63" s="19" t="s">
        <v>29</v>
      </c>
      <c r="E63" s="19" t="s">
        <v>29</v>
      </c>
      <c r="F63" s="19" t="s">
        <v>29</v>
      </c>
      <c r="G63" s="19" t="s">
        <v>29</v>
      </c>
      <c r="H63" s="19" t="s">
        <v>29</v>
      </c>
      <c r="I63" s="19" t="s">
        <v>29</v>
      </c>
      <c r="J63" s="19" t="s">
        <v>29</v>
      </c>
      <c r="K63" s="19" t="s">
        <v>29</v>
      </c>
      <c r="L63" s="19" t="s">
        <v>29</v>
      </c>
      <c r="M63" s="19" t="s">
        <v>29</v>
      </c>
      <c r="N63" s="19" t="s">
        <v>29</v>
      </c>
      <c r="O63" s="19" t="s">
        <v>29</v>
      </c>
      <c r="P63" s="19" t="s">
        <v>29</v>
      </c>
      <c r="Q63" s="19" t="s">
        <v>29</v>
      </c>
      <c r="R63" s="19" t="s">
        <v>29</v>
      </c>
      <c r="S63" s="19" t="s">
        <v>29</v>
      </c>
      <c r="T63" s="19" t="s">
        <v>29</v>
      </c>
      <c r="U63" s="19" t="s">
        <v>29</v>
      </c>
      <c r="V63" s="19" t="s">
        <v>29</v>
      </c>
    </row>
    <row r="64" spans="1:22" x14ac:dyDescent="0.25">
      <c r="A64" s="17" t="s">
        <v>267</v>
      </c>
      <c r="B64" s="26">
        <v>1.47</v>
      </c>
      <c r="C64" s="26">
        <v>1.1599999999999999</v>
      </c>
      <c r="D64" s="26">
        <v>1.41</v>
      </c>
      <c r="E64" s="26">
        <v>3.14</v>
      </c>
      <c r="F64" s="26">
        <v>3.08</v>
      </c>
      <c r="G64" s="26">
        <v>3.39</v>
      </c>
      <c r="H64" s="26">
        <v>0.67</v>
      </c>
      <c r="I64" s="26">
        <v>0.06</v>
      </c>
      <c r="J64" s="26">
        <v>0.1</v>
      </c>
      <c r="K64" s="26">
        <v>26.12</v>
      </c>
      <c r="L64" s="26">
        <v>16.41</v>
      </c>
      <c r="M64" s="26">
        <v>16.68</v>
      </c>
      <c r="N64" s="26">
        <v>1.34</v>
      </c>
      <c r="O64" s="26">
        <v>1.62</v>
      </c>
      <c r="P64" s="26">
        <v>2.02</v>
      </c>
      <c r="Q64" s="26">
        <v>0.18</v>
      </c>
      <c r="R64" s="26">
        <v>0.13</v>
      </c>
      <c r="S64" s="26">
        <v>0.03</v>
      </c>
      <c r="T64" s="26">
        <v>15.19</v>
      </c>
      <c r="U64" s="26">
        <v>22.08</v>
      </c>
      <c r="V64" s="26">
        <v>43.4</v>
      </c>
    </row>
    <row r="65" spans="1:22" x14ac:dyDescent="0.25">
      <c r="A65" s="17" t="s">
        <v>266</v>
      </c>
      <c r="B65" s="26">
        <v>3.55</v>
      </c>
      <c r="C65" s="26">
        <v>3.16</v>
      </c>
      <c r="D65" s="26">
        <v>4.7699999999999996</v>
      </c>
      <c r="E65" s="26">
        <v>2.87</v>
      </c>
      <c r="F65" s="26">
        <v>3.47</v>
      </c>
      <c r="G65" s="26">
        <v>3.4</v>
      </c>
      <c r="H65" s="26">
        <v>1.3</v>
      </c>
      <c r="I65" s="26">
        <v>1.33</v>
      </c>
      <c r="J65" s="26">
        <v>1.85</v>
      </c>
      <c r="K65" s="26">
        <v>17.13</v>
      </c>
      <c r="L65" s="26">
        <v>19.600000000000001</v>
      </c>
      <c r="M65" s="26">
        <v>5.72</v>
      </c>
      <c r="N65" s="26">
        <v>1.33</v>
      </c>
      <c r="O65" s="26">
        <v>1.49</v>
      </c>
      <c r="P65" s="26">
        <v>1.21</v>
      </c>
      <c r="Q65" s="26">
        <v>0.39</v>
      </c>
      <c r="R65" s="26">
        <v>0.22</v>
      </c>
      <c r="S65" s="18">
        <v>0</v>
      </c>
      <c r="T65" s="26">
        <v>21.12</v>
      </c>
      <c r="U65" s="26">
        <v>132.13</v>
      </c>
      <c r="V65" s="26">
        <v>26.05</v>
      </c>
    </row>
    <row r="66" spans="1:22" x14ac:dyDescent="0.25">
      <c r="A66" s="17" t="s">
        <v>265</v>
      </c>
      <c r="B66" s="19" t="s">
        <v>29</v>
      </c>
      <c r="C66" s="19" t="s">
        <v>29</v>
      </c>
      <c r="D66" s="19" t="s">
        <v>29</v>
      </c>
      <c r="E66" s="19" t="s">
        <v>29</v>
      </c>
      <c r="F66" s="19" t="s">
        <v>29</v>
      </c>
      <c r="G66" s="19" t="s">
        <v>29</v>
      </c>
      <c r="H66" s="19" t="s">
        <v>29</v>
      </c>
      <c r="I66" s="19" t="s">
        <v>29</v>
      </c>
      <c r="J66" s="19" t="s">
        <v>29</v>
      </c>
      <c r="K66" s="19" t="s">
        <v>29</v>
      </c>
      <c r="L66" s="19" t="s">
        <v>29</v>
      </c>
      <c r="M66" s="19" t="s">
        <v>29</v>
      </c>
      <c r="N66" s="19" t="s">
        <v>29</v>
      </c>
      <c r="O66" s="19" t="s">
        <v>29</v>
      </c>
      <c r="P66" s="19" t="s">
        <v>29</v>
      </c>
      <c r="Q66" s="19" t="s">
        <v>29</v>
      </c>
      <c r="R66" s="19" t="s">
        <v>29</v>
      </c>
      <c r="S66" s="19" t="s">
        <v>29</v>
      </c>
      <c r="T66" s="19" t="s">
        <v>29</v>
      </c>
      <c r="U66" s="19" t="s">
        <v>29</v>
      </c>
      <c r="V66" s="19" t="s">
        <v>29</v>
      </c>
    </row>
    <row r="67" spans="1:22" x14ac:dyDescent="0.25">
      <c r="A67" s="17" t="s">
        <v>264</v>
      </c>
      <c r="B67" s="19" t="s">
        <v>29</v>
      </c>
      <c r="C67" s="19" t="s">
        <v>29</v>
      </c>
      <c r="D67" s="19" t="s">
        <v>29</v>
      </c>
      <c r="E67" s="19" t="s">
        <v>29</v>
      </c>
      <c r="F67" s="19" t="s">
        <v>29</v>
      </c>
      <c r="G67" s="19" t="s">
        <v>29</v>
      </c>
      <c r="H67" s="19" t="s">
        <v>29</v>
      </c>
      <c r="I67" s="19" t="s">
        <v>29</v>
      </c>
      <c r="J67" s="19" t="s">
        <v>29</v>
      </c>
      <c r="K67" s="19" t="s">
        <v>29</v>
      </c>
      <c r="L67" s="19" t="s">
        <v>29</v>
      </c>
      <c r="M67" s="19" t="s">
        <v>29</v>
      </c>
      <c r="N67" s="19" t="s">
        <v>29</v>
      </c>
      <c r="O67" s="19" t="s">
        <v>29</v>
      </c>
      <c r="P67" s="19" t="s">
        <v>29</v>
      </c>
      <c r="Q67" s="19" t="s">
        <v>29</v>
      </c>
      <c r="R67" s="19" t="s">
        <v>29</v>
      </c>
      <c r="S67" s="19" t="s">
        <v>29</v>
      </c>
      <c r="T67" s="19" t="s">
        <v>29</v>
      </c>
      <c r="U67" s="19" t="s">
        <v>29</v>
      </c>
      <c r="V67" s="19" t="s">
        <v>29</v>
      </c>
    </row>
    <row r="68" spans="1:22" x14ac:dyDescent="0.25">
      <c r="A68" s="17" t="s">
        <v>263</v>
      </c>
      <c r="B68" s="19" t="s">
        <v>29</v>
      </c>
      <c r="C68" s="19" t="s">
        <v>29</v>
      </c>
      <c r="D68" s="19" t="s">
        <v>29</v>
      </c>
      <c r="E68" s="19" t="s">
        <v>29</v>
      </c>
      <c r="F68" s="19" t="s">
        <v>29</v>
      </c>
      <c r="G68" s="19" t="s">
        <v>29</v>
      </c>
      <c r="H68" s="19" t="s">
        <v>29</v>
      </c>
      <c r="I68" s="19" t="s">
        <v>29</v>
      </c>
      <c r="J68" s="19" t="s">
        <v>29</v>
      </c>
      <c r="K68" s="19" t="s">
        <v>29</v>
      </c>
      <c r="L68" s="19" t="s">
        <v>29</v>
      </c>
      <c r="M68" s="19" t="s">
        <v>29</v>
      </c>
      <c r="N68" s="19" t="s">
        <v>29</v>
      </c>
      <c r="O68" s="19" t="s">
        <v>29</v>
      </c>
      <c r="P68" s="19" t="s">
        <v>29</v>
      </c>
      <c r="Q68" s="19" t="s">
        <v>29</v>
      </c>
      <c r="R68" s="19" t="s">
        <v>29</v>
      </c>
      <c r="S68" s="19" t="s">
        <v>29</v>
      </c>
      <c r="T68" s="19" t="s">
        <v>29</v>
      </c>
      <c r="U68" s="19" t="s">
        <v>29</v>
      </c>
      <c r="V68" s="19" t="s">
        <v>29</v>
      </c>
    </row>
    <row r="69" spans="1:22" x14ac:dyDescent="0.25">
      <c r="A69" s="17" t="s">
        <v>262</v>
      </c>
      <c r="B69" s="19" t="s">
        <v>29</v>
      </c>
      <c r="C69" s="19" t="s">
        <v>29</v>
      </c>
      <c r="D69" s="19" t="s">
        <v>29</v>
      </c>
      <c r="E69" s="19" t="s">
        <v>29</v>
      </c>
      <c r="F69" s="19" t="s">
        <v>29</v>
      </c>
      <c r="G69" s="19" t="s">
        <v>29</v>
      </c>
      <c r="H69" s="19" t="s">
        <v>29</v>
      </c>
      <c r="I69" s="19" t="s">
        <v>29</v>
      </c>
      <c r="J69" s="19" t="s">
        <v>29</v>
      </c>
      <c r="K69" s="19" t="s">
        <v>29</v>
      </c>
      <c r="L69" s="19" t="s">
        <v>29</v>
      </c>
      <c r="M69" s="19" t="s">
        <v>29</v>
      </c>
      <c r="N69" s="19" t="s">
        <v>29</v>
      </c>
      <c r="O69" s="19" t="s">
        <v>29</v>
      </c>
      <c r="P69" s="19" t="s">
        <v>29</v>
      </c>
      <c r="Q69" s="19" t="s">
        <v>29</v>
      </c>
      <c r="R69" s="19" t="s">
        <v>29</v>
      </c>
      <c r="S69" s="19" t="s">
        <v>29</v>
      </c>
      <c r="T69" s="19" t="s">
        <v>29</v>
      </c>
      <c r="U69" s="19" t="s">
        <v>29</v>
      </c>
      <c r="V69" s="19" t="s">
        <v>29</v>
      </c>
    </row>
    <row r="70" spans="1:22" x14ac:dyDescent="0.25">
      <c r="A70" s="17" t="s">
        <v>261</v>
      </c>
      <c r="B70" s="19" t="s">
        <v>29</v>
      </c>
      <c r="C70" s="19" t="s">
        <v>29</v>
      </c>
      <c r="D70" s="19" t="s">
        <v>29</v>
      </c>
      <c r="E70" s="19" t="s">
        <v>29</v>
      </c>
      <c r="F70" s="19" t="s">
        <v>29</v>
      </c>
      <c r="G70" s="19" t="s">
        <v>29</v>
      </c>
      <c r="H70" s="19" t="s">
        <v>29</v>
      </c>
      <c r="I70" s="19" t="s">
        <v>29</v>
      </c>
      <c r="J70" s="19" t="s">
        <v>29</v>
      </c>
      <c r="K70" s="19" t="s">
        <v>29</v>
      </c>
      <c r="L70" s="19" t="s">
        <v>29</v>
      </c>
      <c r="M70" s="19" t="s">
        <v>29</v>
      </c>
      <c r="N70" s="19" t="s">
        <v>29</v>
      </c>
      <c r="O70" s="19" t="s">
        <v>29</v>
      </c>
      <c r="P70" s="19" t="s">
        <v>29</v>
      </c>
      <c r="Q70" s="19" t="s">
        <v>29</v>
      </c>
      <c r="R70" s="19" t="s">
        <v>29</v>
      </c>
      <c r="S70" s="19" t="s">
        <v>29</v>
      </c>
      <c r="T70" s="19" t="s">
        <v>29</v>
      </c>
      <c r="U70" s="19" t="s">
        <v>29</v>
      </c>
      <c r="V70" s="19" t="s">
        <v>29</v>
      </c>
    </row>
    <row r="71" spans="1:22" x14ac:dyDescent="0.25">
      <c r="A71" s="17" t="s">
        <v>260</v>
      </c>
      <c r="B71" s="19" t="s">
        <v>29</v>
      </c>
      <c r="C71" s="19" t="s">
        <v>29</v>
      </c>
      <c r="D71" s="19" t="s">
        <v>29</v>
      </c>
      <c r="E71" s="19" t="s">
        <v>29</v>
      </c>
      <c r="F71" s="19" t="s">
        <v>29</v>
      </c>
      <c r="G71" s="19" t="s">
        <v>29</v>
      </c>
      <c r="H71" s="19" t="s">
        <v>29</v>
      </c>
      <c r="I71" s="19" t="s">
        <v>29</v>
      </c>
      <c r="J71" s="19" t="s">
        <v>29</v>
      </c>
      <c r="K71" s="19" t="s">
        <v>29</v>
      </c>
      <c r="L71" s="19" t="s">
        <v>29</v>
      </c>
      <c r="M71" s="19" t="s">
        <v>29</v>
      </c>
      <c r="N71" s="19" t="s">
        <v>29</v>
      </c>
      <c r="O71" s="19" t="s">
        <v>29</v>
      </c>
      <c r="P71" s="19" t="s">
        <v>29</v>
      </c>
      <c r="Q71" s="19" t="s">
        <v>29</v>
      </c>
      <c r="R71" s="19" t="s">
        <v>29</v>
      </c>
      <c r="S71" s="19" t="s">
        <v>29</v>
      </c>
      <c r="T71" s="19" t="s">
        <v>29</v>
      </c>
      <c r="U71" s="19" t="s">
        <v>29</v>
      </c>
      <c r="V71" s="19" t="s">
        <v>29</v>
      </c>
    </row>
    <row r="72" spans="1:22" x14ac:dyDescent="0.25">
      <c r="A72" s="17" t="s">
        <v>259</v>
      </c>
      <c r="B72" s="19" t="s">
        <v>29</v>
      </c>
      <c r="C72" s="19" t="s">
        <v>29</v>
      </c>
      <c r="D72" s="19" t="s">
        <v>29</v>
      </c>
      <c r="E72" s="19" t="s">
        <v>29</v>
      </c>
      <c r="F72" s="19" t="s">
        <v>29</v>
      </c>
      <c r="G72" s="19" t="s">
        <v>29</v>
      </c>
      <c r="H72" s="19" t="s">
        <v>29</v>
      </c>
      <c r="I72" s="19" t="s">
        <v>29</v>
      </c>
      <c r="J72" s="19" t="s">
        <v>29</v>
      </c>
      <c r="K72" s="19" t="s">
        <v>29</v>
      </c>
      <c r="L72" s="19" t="s">
        <v>29</v>
      </c>
      <c r="M72" s="19" t="s">
        <v>29</v>
      </c>
      <c r="N72" s="19" t="s">
        <v>29</v>
      </c>
      <c r="O72" s="19" t="s">
        <v>29</v>
      </c>
      <c r="P72" s="19" t="s">
        <v>29</v>
      </c>
      <c r="Q72" s="19" t="s">
        <v>29</v>
      </c>
      <c r="R72" s="19" t="s">
        <v>29</v>
      </c>
      <c r="S72" s="19" t="s">
        <v>29</v>
      </c>
      <c r="T72" s="19" t="s">
        <v>29</v>
      </c>
      <c r="U72" s="19" t="s">
        <v>29</v>
      </c>
      <c r="V72" s="19" t="s">
        <v>29</v>
      </c>
    </row>
    <row r="73" spans="1:22" x14ac:dyDescent="0.25">
      <c r="A73" s="17" t="s">
        <v>258</v>
      </c>
      <c r="B73" s="19" t="s">
        <v>29</v>
      </c>
      <c r="C73" s="19" t="s">
        <v>29</v>
      </c>
      <c r="D73" s="19" t="s">
        <v>29</v>
      </c>
      <c r="E73" s="19" t="s">
        <v>29</v>
      </c>
      <c r="F73" s="19" t="s">
        <v>29</v>
      </c>
      <c r="G73" s="19" t="s">
        <v>29</v>
      </c>
      <c r="H73" s="19" t="s">
        <v>29</v>
      </c>
      <c r="I73" s="19" t="s">
        <v>29</v>
      </c>
      <c r="J73" s="19" t="s">
        <v>29</v>
      </c>
      <c r="K73" s="19" t="s">
        <v>29</v>
      </c>
      <c r="L73" s="19" t="s">
        <v>29</v>
      </c>
      <c r="M73" s="19" t="s">
        <v>29</v>
      </c>
      <c r="N73" s="19" t="s">
        <v>29</v>
      </c>
      <c r="O73" s="19" t="s">
        <v>29</v>
      </c>
      <c r="P73" s="19" t="s">
        <v>29</v>
      </c>
      <c r="Q73" s="19" t="s">
        <v>29</v>
      </c>
      <c r="R73" s="19" t="s">
        <v>29</v>
      </c>
      <c r="S73" s="19" t="s">
        <v>29</v>
      </c>
      <c r="T73" s="19" t="s">
        <v>29</v>
      </c>
      <c r="U73" s="19" t="s">
        <v>29</v>
      </c>
      <c r="V73" s="19" t="s">
        <v>29</v>
      </c>
    </row>
    <row r="74" spans="1:22" x14ac:dyDescent="0.25">
      <c r="A74" s="17" t="s">
        <v>257</v>
      </c>
      <c r="B74" s="26">
        <v>1.95</v>
      </c>
      <c r="C74" s="26">
        <v>1.59</v>
      </c>
      <c r="D74" s="26">
        <v>2.12</v>
      </c>
      <c r="E74" s="26">
        <v>3.74</v>
      </c>
      <c r="F74" s="26">
        <v>2.82</v>
      </c>
      <c r="G74" s="26">
        <v>2.5499999999999998</v>
      </c>
      <c r="H74" s="26">
        <v>0.95</v>
      </c>
      <c r="I74" s="26">
        <v>0.28999999999999998</v>
      </c>
      <c r="J74" s="26">
        <v>0.37</v>
      </c>
      <c r="K74" s="26">
        <v>20.69</v>
      </c>
      <c r="L74" s="26">
        <v>8.25</v>
      </c>
      <c r="M74" s="26">
        <v>8.69</v>
      </c>
      <c r="N74" s="26">
        <v>1.8</v>
      </c>
      <c r="O74" s="26">
        <v>1.8</v>
      </c>
      <c r="P74" s="26">
        <v>2.0099999999999998</v>
      </c>
      <c r="Q74" s="26">
        <v>0.01</v>
      </c>
      <c r="R74" s="26">
        <v>0.01</v>
      </c>
      <c r="S74" s="26">
        <v>0.11</v>
      </c>
      <c r="T74" s="26">
        <v>225.66</v>
      </c>
      <c r="U74" s="19" t="s">
        <v>29</v>
      </c>
      <c r="V74" s="19" t="s">
        <v>29</v>
      </c>
    </row>
    <row r="75" spans="1:22" x14ac:dyDescent="0.25">
      <c r="A75" s="17" t="s">
        <v>256</v>
      </c>
      <c r="B75" s="19" t="s">
        <v>29</v>
      </c>
      <c r="C75" s="19" t="s">
        <v>29</v>
      </c>
      <c r="D75" s="19" t="s">
        <v>29</v>
      </c>
      <c r="E75" s="19" t="s">
        <v>29</v>
      </c>
      <c r="F75" s="19" t="s">
        <v>29</v>
      </c>
      <c r="G75" s="19" t="s">
        <v>29</v>
      </c>
      <c r="H75" s="19" t="s">
        <v>29</v>
      </c>
      <c r="I75" s="19" t="s">
        <v>29</v>
      </c>
      <c r="J75" s="19" t="s">
        <v>29</v>
      </c>
      <c r="K75" s="19" t="s">
        <v>29</v>
      </c>
      <c r="L75" s="19" t="s">
        <v>29</v>
      </c>
      <c r="M75" s="19" t="s">
        <v>29</v>
      </c>
      <c r="N75" s="19" t="s">
        <v>29</v>
      </c>
      <c r="O75" s="19" t="s">
        <v>29</v>
      </c>
      <c r="P75" s="19" t="s">
        <v>29</v>
      </c>
      <c r="Q75" s="19" t="s">
        <v>29</v>
      </c>
      <c r="R75" s="19" t="s">
        <v>29</v>
      </c>
      <c r="S75" s="19" t="s">
        <v>29</v>
      </c>
      <c r="T75" s="19" t="s">
        <v>29</v>
      </c>
      <c r="U75" s="19" t="s">
        <v>29</v>
      </c>
      <c r="V75" s="19" t="s">
        <v>29</v>
      </c>
    </row>
    <row r="76" spans="1:22" x14ac:dyDescent="0.25">
      <c r="A76" s="17" t="s">
        <v>255</v>
      </c>
      <c r="B76" s="19" t="s">
        <v>29</v>
      </c>
      <c r="C76" s="19" t="s">
        <v>29</v>
      </c>
      <c r="D76" s="19" t="s">
        <v>29</v>
      </c>
      <c r="E76" s="19" t="s">
        <v>29</v>
      </c>
      <c r="F76" s="19" t="s">
        <v>29</v>
      </c>
      <c r="G76" s="19" t="s">
        <v>29</v>
      </c>
      <c r="H76" s="19" t="s">
        <v>29</v>
      </c>
      <c r="I76" s="19" t="s">
        <v>29</v>
      </c>
      <c r="J76" s="19" t="s">
        <v>29</v>
      </c>
      <c r="K76" s="19" t="s">
        <v>29</v>
      </c>
      <c r="L76" s="19" t="s">
        <v>29</v>
      </c>
      <c r="M76" s="19" t="s">
        <v>29</v>
      </c>
      <c r="N76" s="19" t="s">
        <v>29</v>
      </c>
      <c r="O76" s="19" t="s">
        <v>29</v>
      </c>
      <c r="P76" s="19" t="s">
        <v>29</v>
      </c>
      <c r="Q76" s="19" t="s">
        <v>29</v>
      </c>
      <c r="R76" s="19" t="s">
        <v>29</v>
      </c>
      <c r="S76" s="19" t="s">
        <v>29</v>
      </c>
      <c r="T76" s="19" t="s">
        <v>29</v>
      </c>
      <c r="U76" s="19" t="s">
        <v>29</v>
      </c>
      <c r="V76" s="19" t="s">
        <v>29</v>
      </c>
    </row>
    <row r="77" spans="1:22" x14ac:dyDescent="0.25">
      <c r="A77" s="17" t="s">
        <v>254</v>
      </c>
      <c r="B77" s="19" t="s">
        <v>29</v>
      </c>
      <c r="C77" s="19" t="s">
        <v>29</v>
      </c>
      <c r="D77" s="19" t="s">
        <v>29</v>
      </c>
      <c r="E77" s="19" t="s">
        <v>29</v>
      </c>
      <c r="F77" s="19" t="s">
        <v>29</v>
      </c>
      <c r="G77" s="19" t="s">
        <v>29</v>
      </c>
      <c r="H77" s="19" t="s">
        <v>29</v>
      </c>
      <c r="I77" s="19" t="s">
        <v>29</v>
      </c>
      <c r="J77" s="19" t="s">
        <v>29</v>
      </c>
      <c r="K77" s="19" t="s">
        <v>29</v>
      </c>
      <c r="L77" s="19" t="s">
        <v>29</v>
      </c>
      <c r="M77" s="19" t="s">
        <v>29</v>
      </c>
      <c r="N77" s="19" t="s">
        <v>29</v>
      </c>
      <c r="O77" s="19" t="s">
        <v>29</v>
      </c>
      <c r="P77" s="19" t="s">
        <v>29</v>
      </c>
      <c r="Q77" s="19" t="s">
        <v>29</v>
      </c>
      <c r="R77" s="19" t="s">
        <v>29</v>
      </c>
      <c r="S77" s="19" t="s">
        <v>29</v>
      </c>
      <c r="T77" s="19" t="s">
        <v>29</v>
      </c>
      <c r="U77" s="19" t="s">
        <v>29</v>
      </c>
      <c r="V77" s="19" t="s">
        <v>29</v>
      </c>
    </row>
    <row r="78" spans="1:22" x14ac:dyDescent="0.25">
      <c r="A78" s="17" t="s">
        <v>253</v>
      </c>
      <c r="B78" s="19" t="s">
        <v>29</v>
      </c>
      <c r="C78" s="19" t="s">
        <v>29</v>
      </c>
      <c r="D78" s="19" t="s">
        <v>29</v>
      </c>
      <c r="E78" s="19" t="s">
        <v>29</v>
      </c>
      <c r="F78" s="19" t="s">
        <v>29</v>
      </c>
      <c r="G78" s="19" t="s">
        <v>29</v>
      </c>
      <c r="H78" s="19" t="s">
        <v>29</v>
      </c>
      <c r="I78" s="19" t="s">
        <v>29</v>
      </c>
      <c r="J78" s="19" t="s">
        <v>29</v>
      </c>
      <c r="K78" s="19" t="s">
        <v>29</v>
      </c>
      <c r="L78" s="19" t="s">
        <v>29</v>
      </c>
      <c r="M78" s="19" t="s">
        <v>29</v>
      </c>
      <c r="N78" s="19" t="s">
        <v>29</v>
      </c>
      <c r="O78" s="19" t="s">
        <v>29</v>
      </c>
      <c r="P78" s="19" t="s">
        <v>29</v>
      </c>
      <c r="Q78" s="19" t="s">
        <v>29</v>
      </c>
      <c r="R78" s="19" t="s">
        <v>29</v>
      </c>
      <c r="S78" s="19" t="s">
        <v>29</v>
      </c>
      <c r="T78" s="19" t="s">
        <v>29</v>
      </c>
      <c r="U78" s="19" t="s">
        <v>29</v>
      </c>
      <c r="V78" s="19" t="s">
        <v>29</v>
      </c>
    </row>
    <row r="79" spans="1:22" x14ac:dyDescent="0.25">
      <c r="A79" s="17" t="s">
        <v>252</v>
      </c>
      <c r="B79" s="19" t="s">
        <v>29</v>
      </c>
      <c r="C79" s="19" t="s">
        <v>29</v>
      </c>
      <c r="D79" s="26">
        <v>3.28</v>
      </c>
      <c r="E79" s="19" t="s">
        <v>29</v>
      </c>
      <c r="F79" s="19" t="s">
        <v>29</v>
      </c>
      <c r="G79" s="26">
        <v>2.56</v>
      </c>
      <c r="H79" s="19" t="s">
        <v>29</v>
      </c>
      <c r="I79" s="19" t="s">
        <v>29</v>
      </c>
      <c r="J79" s="19" t="s">
        <v>29</v>
      </c>
      <c r="K79" s="19" t="s">
        <v>29</v>
      </c>
      <c r="L79" s="19" t="s">
        <v>29</v>
      </c>
      <c r="M79" s="26">
        <v>-0.8</v>
      </c>
      <c r="N79" s="19" t="s">
        <v>29</v>
      </c>
      <c r="O79" s="19" t="s">
        <v>29</v>
      </c>
      <c r="P79" s="26">
        <v>1.34</v>
      </c>
      <c r="Q79" s="19" t="s">
        <v>29</v>
      </c>
      <c r="R79" s="19" t="s">
        <v>29</v>
      </c>
      <c r="S79" s="26">
        <v>0.41</v>
      </c>
      <c r="T79" s="19" t="s">
        <v>29</v>
      </c>
      <c r="U79" s="19" t="s">
        <v>29</v>
      </c>
      <c r="V79" s="26">
        <v>2.04</v>
      </c>
    </row>
    <row r="80" spans="1:22" x14ac:dyDescent="0.25">
      <c r="A80" s="17" t="s">
        <v>251</v>
      </c>
      <c r="B80" s="19" t="s">
        <v>29</v>
      </c>
      <c r="C80" s="19" t="s">
        <v>29</v>
      </c>
      <c r="D80" s="19" t="s">
        <v>29</v>
      </c>
      <c r="E80" s="19" t="s">
        <v>29</v>
      </c>
      <c r="F80" s="19" t="s">
        <v>29</v>
      </c>
      <c r="G80" s="19" t="s">
        <v>29</v>
      </c>
      <c r="H80" s="19" t="s">
        <v>29</v>
      </c>
      <c r="I80" s="19" t="s">
        <v>29</v>
      </c>
      <c r="J80" s="19" t="s">
        <v>29</v>
      </c>
      <c r="K80" s="19" t="s">
        <v>29</v>
      </c>
      <c r="L80" s="19" t="s">
        <v>29</v>
      </c>
      <c r="M80" s="19" t="s">
        <v>29</v>
      </c>
      <c r="N80" s="19" t="s">
        <v>29</v>
      </c>
      <c r="O80" s="19" t="s">
        <v>29</v>
      </c>
      <c r="P80" s="19" t="s">
        <v>29</v>
      </c>
      <c r="Q80" s="19" t="s">
        <v>29</v>
      </c>
      <c r="R80" s="19" t="s">
        <v>29</v>
      </c>
      <c r="S80" s="19" t="s">
        <v>29</v>
      </c>
      <c r="T80" s="19" t="s">
        <v>29</v>
      </c>
      <c r="U80" s="19" t="s">
        <v>29</v>
      </c>
      <c r="V80" s="19" t="s">
        <v>29</v>
      </c>
    </row>
    <row r="81" spans="1:22" x14ac:dyDescent="0.25">
      <c r="A81" s="17" t="s">
        <v>250</v>
      </c>
      <c r="B81" s="26">
        <v>3.57</v>
      </c>
      <c r="C81" s="26">
        <v>3.68</v>
      </c>
      <c r="D81" s="26">
        <v>3.67</v>
      </c>
      <c r="E81" s="26">
        <v>3.16</v>
      </c>
      <c r="F81" s="26">
        <v>3.43</v>
      </c>
      <c r="G81" s="26">
        <v>3.41</v>
      </c>
      <c r="H81" s="26">
        <v>2.21</v>
      </c>
      <c r="I81" s="26">
        <v>2.58</v>
      </c>
      <c r="J81" s="26">
        <v>2.38</v>
      </c>
      <c r="K81" s="26">
        <v>19.989999999999998</v>
      </c>
      <c r="L81" s="26">
        <v>15.47</v>
      </c>
      <c r="M81" s="26">
        <v>17.079999999999998</v>
      </c>
      <c r="N81" s="26">
        <v>1.24</v>
      </c>
      <c r="O81" s="26">
        <v>1.19</v>
      </c>
      <c r="P81" s="26">
        <v>1.36</v>
      </c>
      <c r="Q81" s="19" t="s">
        <v>29</v>
      </c>
      <c r="R81" s="19" t="s">
        <v>29</v>
      </c>
      <c r="S81" s="19" t="s">
        <v>29</v>
      </c>
      <c r="T81" s="19" t="s">
        <v>29</v>
      </c>
      <c r="U81" s="19" t="s">
        <v>29</v>
      </c>
      <c r="V81" s="19" t="s">
        <v>29</v>
      </c>
    </row>
    <row r="82" spans="1:22" x14ac:dyDescent="0.25">
      <c r="A82" s="17" t="s">
        <v>249</v>
      </c>
      <c r="B82" s="19" t="s">
        <v>29</v>
      </c>
      <c r="C82" s="19" t="s">
        <v>29</v>
      </c>
      <c r="D82" s="19" t="s">
        <v>29</v>
      </c>
      <c r="E82" s="19" t="s">
        <v>29</v>
      </c>
      <c r="F82" s="19" t="s">
        <v>29</v>
      </c>
      <c r="G82" s="19" t="s">
        <v>29</v>
      </c>
      <c r="H82" s="19" t="s">
        <v>29</v>
      </c>
      <c r="I82" s="19" t="s">
        <v>29</v>
      </c>
      <c r="J82" s="19" t="s">
        <v>29</v>
      </c>
      <c r="K82" s="19" t="s">
        <v>29</v>
      </c>
      <c r="L82" s="19" t="s">
        <v>29</v>
      </c>
      <c r="M82" s="19" t="s">
        <v>29</v>
      </c>
      <c r="N82" s="19" t="s">
        <v>29</v>
      </c>
      <c r="O82" s="19" t="s">
        <v>29</v>
      </c>
      <c r="P82" s="19" t="s">
        <v>29</v>
      </c>
      <c r="Q82" s="19" t="s">
        <v>29</v>
      </c>
      <c r="R82" s="19" t="s">
        <v>29</v>
      </c>
      <c r="S82" s="19" t="s">
        <v>29</v>
      </c>
      <c r="T82" s="19" t="s">
        <v>29</v>
      </c>
      <c r="U82" s="19" t="s">
        <v>29</v>
      </c>
      <c r="V82" s="19" t="s">
        <v>29</v>
      </c>
    </row>
    <row r="83" spans="1:22" x14ac:dyDescent="0.25">
      <c r="A83" s="17" t="s">
        <v>248</v>
      </c>
      <c r="B83" s="19" t="s">
        <v>29</v>
      </c>
      <c r="C83" s="19" t="s">
        <v>29</v>
      </c>
      <c r="D83" s="19" t="s">
        <v>29</v>
      </c>
      <c r="E83" s="19" t="s">
        <v>29</v>
      </c>
      <c r="F83" s="19" t="s">
        <v>29</v>
      </c>
      <c r="G83" s="19" t="s">
        <v>29</v>
      </c>
      <c r="H83" s="19" t="s">
        <v>29</v>
      </c>
      <c r="I83" s="19" t="s">
        <v>29</v>
      </c>
      <c r="J83" s="19" t="s">
        <v>29</v>
      </c>
      <c r="K83" s="19" t="s">
        <v>29</v>
      </c>
      <c r="L83" s="19" t="s">
        <v>29</v>
      </c>
      <c r="M83" s="19" t="s">
        <v>29</v>
      </c>
      <c r="N83" s="19" t="s">
        <v>29</v>
      </c>
      <c r="O83" s="19" t="s">
        <v>29</v>
      </c>
      <c r="P83" s="19" t="s">
        <v>29</v>
      </c>
      <c r="Q83" s="19" t="s">
        <v>29</v>
      </c>
      <c r="R83" s="19" t="s">
        <v>29</v>
      </c>
      <c r="S83" s="19" t="s">
        <v>29</v>
      </c>
      <c r="T83" s="19" t="s">
        <v>29</v>
      </c>
      <c r="U83" s="19" t="s">
        <v>29</v>
      </c>
      <c r="V83" s="19" t="s">
        <v>29</v>
      </c>
    </row>
    <row r="84" spans="1:22" x14ac:dyDescent="0.25">
      <c r="A84" s="17" t="s">
        <v>247</v>
      </c>
      <c r="B84" s="19" t="s">
        <v>29</v>
      </c>
      <c r="C84" s="19" t="s">
        <v>29</v>
      </c>
      <c r="D84" s="19" t="s">
        <v>29</v>
      </c>
      <c r="E84" s="19" t="s">
        <v>29</v>
      </c>
      <c r="F84" s="19" t="s">
        <v>29</v>
      </c>
      <c r="G84" s="19" t="s">
        <v>29</v>
      </c>
      <c r="H84" s="19" t="s">
        <v>29</v>
      </c>
      <c r="I84" s="19" t="s">
        <v>29</v>
      </c>
      <c r="J84" s="19" t="s">
        <v>29</v>
      </c>
      <c r="K84" s="19" t="s">
        <v>29</v>
      </c>
      <c r="L84" s="19" t="s">
        <v>29</v>
      </c>
      <c r="M84" s="19" t="s">
        <v>29</v>
      </c>
      <c r="N84" s="19" t="s">
        <v>29</v>
      </c>
      <c r="O84" s="19" t="s">
        <v>29</v>
      </c>
      <c r="P84" s="19" t="s">
        <v>29</v>
      </c>
      <c r="Q84" s="19" t="s">
        <v>29</v>
      </c>
      <c r="R84" s="19" t="s">
        <v>29</v>
      </c>
      <c r="S84" s="19" t="s">
        <v>29</v>
      </c>
      <c r="T84" s="19" t="s">
        <v>29</v>
      </c>
      <c r="U84" s="19" t="s">
        <v>29</v>
      </c>
      <c r="V84" s="19" t="s">
        <v>29</v>
      </c>
    </row>
    <row r="85" spans="1:22" x14ac:dyDescent="0.25">
      <c r="A85" s="17" t="s">
        <v>246</v>
      </c>
      <c r="B85" s="26">
        <v>2.38</v>
      </c>
      <c r="C85" s="26">
        <v>2.16</v>
      </c>
      <c r="D85" s="26">
        <v>2.16</v>
      </c>
      <c r="E85" s="26">
        <v>2.67</v>
      </c>
      <c r="F85" s="26">
        <v>2.3199999999999998</v>
      </c>
      <c r="G85" s="26">
        <v>2.27</v>
      </c>
      <c r="H85" s="26">
        <v>0.95</v>
      </c>
      <c r="I85" s="26">
        <v>0.97</v>
      </c>
      <c r="J85" s="26">
        <v>0.72</v>
      </c>
      <c r="K85" s="26">
        <v>57.17</v>
      </c>
      <c r="L85" s="26">
        <v>33.82</v>
      </c>
      <c r="M85" s="26">
        <v>13.91</v>
      </c>
      <c r="N85" s="26">
        <v>1.93</v>
      </c>
      <c r="O85" s="26">
        <v>1.74</v>
      </c>
      <c r="P85" s="26">
        <v>1.83</v>
      </c>
      <c r="Q85" s="26">
        <v>0.04</v>
      </c>
      <c r="R85" s="26">
        <v>0.04</v>
      </c>
      <c r="S85" s="26">
        <v>0.05</v>
      </c>
      <c r="T85" s="26">
        <v>101937.1</v>
      </c>
      <c r="U85" s="26">
        <v>1235.48</v>
      </c>
      <c r="V85" s="26">
        <v>51.72</v>
      </c>
    </row>
    <row r="86" spans="1:22" x14ac:dyDescent="0.25">
      <c r="A86" s="17" t="s">
        <v>245</v>
      </c>
      <c r="B86" s="19" t="s">
        <v>29</v>
      </c>
      <c r="C86" s="19" t="s">
        <v>29</v>
      </c>
      <c r="D86" s="19" t="s">
        <v>29</v>
      </c>
      <c r="E86" s="19" t="s">
        <v>29</v>
      </c>
      <c r="F86" s="19" t="s">
        <v>29</v>
      </c>
      <c r="G86" s="19" t="s">
        <v>29</v>
      </c>
      <c r="H86" s="19" t="s">
        <v>29</v>
      </c>
      <c r="I86" s="19" t="s">
        <v>29</v>
      </c>
      <c r="J86" s="19" t="s">
        <v>29</v>
      </c>
      <c r="K86" s="19" t="s">
        <v>29</v>
      </c>
      <c r="L86" s="19" t="s">
        <v>29</v>
      </c>
      <c r="M86" s="19" t="s">
        <v>29</v>
      </c>
      <c r="N86" s="19" t="s">
        <v>29</v>
      </c>
      <c r="O86" s="19" t="s">
        <v>29</v>
      </c>
      <c r="P86" s="19" t="s">
        <v>29</v>
      </c>
      <c r="Q86" s="19" t="s">
        <v>29</v>
      </c>
      <c r="R86" s="19" t="s">
        <v>29</v>
      </c>
      <c r="S86" s="19" t="s">
        <v>29</v>
      </c>
      <c r="T86" s="19" t="s">
        <v>29</v>
      </c>
      <c r="U86" s="19" t="s">
        <v>29</v>
      </c>
      <c r="V86" s="19" t="s">
        <v>29</v>
      </c>
    </row>
    <row r="87" spans="1:22" x14ac:dyDescent="0.25">
      <c r="A87" s="17" t="s">
        <v>244</v>
      </c>
      <c r="B87" s="19" t="s">
        <v>29</v>
      </c>
      <c r="C87" s="19" t="s">
        <v>29</v>
      </c>
      <c r="D87" s="19" t="s">
        <v>29</v>
      </c>
      <c r="E87" s="19" t="s">
        <v>29</v>
      </c>
      <c r="F87" s="19" t="s">
        <v>29</v>
      </c>
      <c r="G87" s="19" t="s">
        <v>29</v>
      </c>
      <c r="H87" s="19" t="s">
        <v>29</v>
      </c>
      <c r="I87" s="19" t="s">
        <v>29</v>
      </c>
      <c r="J87" s="19" t="s">
        <v>29</v>
      </c>
      <c r="K87" s="19" t="s">
        <v>29</v>
      </c>
      <c r="L87" s="19" t="s">
        <v>29</v>
      </c>
      <c r="M87" s="19" t="s">
        <v>29</v>
      </c>
      <c r="N87" s="19" t="s">
        <v>29</v>
      </c>
      <c r="O87" s="19" t="s">
        <v>29</v>
      </c>
      <c r="P87" s="19" t="s">
        <v>29</v>
      </c>
      <c r="Q87" s="19" t="s">
        <v>29</v>
      </c>
      <c r="R87" s="19" t="s">
        <v>29</v>
      </c>
      <c r="S87" s="19" t="s">
        <v>29</v>
      </c>
      <c r="T87" s="19" t="s">
        <v>29</v>
      </c>
      <c r="U87" s="19" t="s">
        <v>29</v>
      </c>
      <c r="V87" s="19" t="s">
        <v>29</v>
      </c>
    </row>
    <row r="88" spans="1:22" x14ac:dyDescent="0.25">
      <c r="A88" s="17" t="s">
        <v>243</v>
      </c>
      <c r="B88" s="26">
        <v>1.48</v>
      </c>
      <c r="C88" s="26">
        <v>1.02</v>
      </c>
      <c r="D88" s="26">
        <v>0.79</v>
      </c>
      <c r="E88" s="26">
        <v>10.01</v>
      </c>
      <c r="F88" s="26">
        <v>10.220000000000001</v>
      </c>
      <c r="G88" s="26">
        <v>13.82</v>
      </c>
      <c r="H88" s="26">
        <v>0.59</v>
      </c>
      <c r="I88" s="26">
        <v>0.27</v>
      </c>
      <c r="J88" s="26">
        <v>0.16</v>
      </c>
      <c r="K88" s="26">
        <v>71.709999999999994</v>
      </c>
      <c r="L88" s="26">
        <v>-39.58</v>
      </c>
      <c r="M88" s="26">
        <v>34.21</v>
      </c>
      <c r="N88" s="26">
        <v>2.17</v>
      </c>
      <c r="O88" s="26">
        <v>1.59</v>
      </c>
      <c r="P88" s="26">
        <v>2.19</v>
      </c>
      <c r="Q88" s="26">
        <v>0.86</v>
      </c>
      <c r="R88" s="26">
        <v>2.2200000000000002</v>
      </c>
      <c r="S88" s="26">
        <v>1.57</v>
      </c>
      <c r="T88" s="26">
        <v>22.39</v>
      </c>
      <c r="U88" s="19" t="s">
        <v>29</v>
      </c>
      <c r="V88" s="26">
        <v>5.1100000000000003</v>
      </c>
    </row>
    <row r="89" spans="1:22" x14ac:dyDescent="0.25">
      <c r="A89" s="17" t="s">
        <v>242</v>
      </c>
      <c r="B89" s="19" t="s">
        <v>29</v>
      </c>
      <c r="C89" s="19" t="s">
        <v>29</v>
      </c>
      <c r="D89" s="19" t="s">
        <v>29</v>
      </c>
      <c r="E89" s="19" t="s">
        <v>29</v>
      </c>
      <c r="F89" s="19" t="s">
        <v>29</v>
      </c>
      <c r="G89" s="19" t="s">
        <v>29</v>
      </c>
      <c r="H89" s="19" t="s">
        <v>29</v>
      </c>
      <c r="I89" s="19" t="s">
        <v>29</v>
      </c>
      <c r="J89" s="19" t="s">
        <v>29</v>
      </c>
      <c r="K89" s="19" t="s">
        <v>29</v>
      </c>
      <c r="L89" s="19" t="s">
        <v>29</v>
      </c>
      <c r="M89" s="19" t="s">
        <v>29</v>
      </c>
      <c r="N89" s="19" t="s">
        <v>29</v>
      </c>
      <c r="O89" s="19" t="s">
        <v>29</v>
      </c>
      <c r="P89" s="19" t="s">
        <v>29</v>
      </c>
      <c r="Q89" s="19" t="s">
        <v>29</v>
      </c>
      <c r="R89" s="19" t="s">
        <v>29</v>
      </c>
      <c r="S89" s="19" t="s">
        <v>29</v>
      </c>
      <c r="T89" s="19" t="s">
        <v>29</v>
      </c>
      <c r="U89" s="19" t="s">
        <v>29</v>
      </c>
      <c r="V89" s="19" t="s">
        <v>29</v>
      </c>
    </row>
    <row r="90" spans="1:22" x14ac:dyDescent="0.25">
      <c r="A90" s="17" t="s">
        <v>241</v>
      </c>
      <c r="B90" s="19" t="s">
        <v>29</v>
      </c>
      <c r="C90" s="19" t="s">
        <v>29</v>
      </c>
      <c r="D90" s="19" t="s">
        <v>29</v>
      </c>
      <c r="E90" s="19" t="s">
        <v>29</v>
      </c>
      <c r="F90" s="19" t="s">
        <v>29</v>
      </c>
      <c r="G90" s="19" t="s">
        <v>29</v>
      </c>
      <c r="H90" s="19" t="s">
        <v>29</v>
      </c>
      <c r="I90" s="19" t="s">
        <v>29</v>
      </c>
      <c r="J90" s="19" t="s">
        <v>29</v>
      </c>
      <c r="K90" s="19" t="s">
        <v>29</v>
      </c>
      <c r="L90" s="19" t="s">
        <v>29</v>
      </c>
      <c r="M90" s="19" t="s">
        <v>29</v>
      </c>
      <c r="N90" s="19" t="s">
        <v>29</v>
      </c>
      <c r="O90" s="19" t="s">
        <v>29</v>
      </c>
      <c r="P90" s="19" t="s">
        <v>29</v>
      </c>
      <c r="Q90" s="19" t="s">
        <v>29</v>
      </c>
      <c r="R90" s="19" t="s">
        <v>29</v>
      </c>
      <c r="S90" s="19" t="s">
        <v>29</v>
      </c>
      <c r="T90" s="19" t="s">
        <v>29</v>
      </c>
      <c r="U90" s="19" t="s">
        <v>29</v>
      </c>
      <c r="V90" s="19" t="s">
        <v>29</v>
      </c>
    </row>
    <row r="91" spans="1:22" x14ac:dyDescent="0.25">
      <c r="A91" s="17" t="s">
        <v>240</v>
      </c>
      <c r="B91" s="19" t="s">
        <v>29</v>
      </c>
      <c r="C91" s="19" t="s">
        <v>29</v>
      </c>
      <c r="D91" s="19" t="s">
        <v>29</v>
      </c>
      <c r="E91" s="19" t="s">
        <v>29</v>
      </c>
      <c r="F91" s="19" t="s">
        <v>29</v>
      </c>
      <c r="G91" s="19" t="s">
        <v>29</v>
      </c>
      <c r="H91" s="19" t="s">
        <v>29</v>
      </c>
      <c r="I91" s="19" t="s">
        <v>29</v>
      </c>
      <c r="J91" s="19" t="s">
        <v>29</v>
      </c>
      <c r="K91" s="19" t="s">
        <v>29</v>
      </c>
      <c r="L91" s="19" t="s">
        <v>29</v>
      </c>
      <c r="M91" s="19" t="s">
        <v>29</v>
      </c>
      <c r="N91" s="19" t="s">
        <v>29</v>
      </c>
      <c r="O91" s="19" t="s">
        <v>29</v>
      </c>
      <c r="P91" s="19" t="s">
        <v>29</v>
      </c>
      <c r="Q91" s="19" t="s">
        <v>29</v>
      </c>
      <c r="R91" s="19" t="s">
        <v>29</v>
      </c>
      <c r="S91" s="19" t="s">
        <v>29</v>
      </c>
      <c r="T91" s="19" t="s">
        <v>29</v>
      </c>
      <c r="U91" s="19" t="s">
        <v>29</v>
      </c>
      <c r="V91" s="19" t="s">
        <v>29</v>
      </c>
    </row>
    <row r="92" spans="1:22" x14ac:dyDescent="0.25">
      <c r="A92" s="17" t="s">
        <v>239</v>
      </c>
      <c r="B92" s="26">
        <v>2.15</v>
      </c>
      <c r="C92" s="18">
        <v>2</v>
      </c>
      <c r="D92" s="26">
        <v>1.46</v>
      </c>
      <c r="E92" s="26">
        <v>8.64</v>
      </c>
      <c r="F92" s="26">
        <v>6.11</v>
      </c>
      <c r="G92" s="26">
        <v>3.22</v>
      </c>
      <c r="H92" s="26">
        <v>1.4</v>
      </c>
      <c r="I92" s="26">
        <v>1.36</v>
      </c>
      <c r="J92" s="26">
        <v>0.65</v>
      </c>
      <c r="K92" s="26">
        <v>73.45</v>
      </c>
      <c r="L92" s="26">
        <v>48.96</v>
      </c>
      <c r="M92" s="26">
        <v>-67.94</v>
      </c>
      <c r="N92" s="26">
        <v>2.4900000000000002</v>
      </c>
      <c r="O92" s="26">
        <v>2.0499999999999998</v>
      </c>
      <c r="P92" s="26">
        <v>1.1200000000000001</v>
      </c>
      <c r="Q92" s="26">
        <v>7.0000000000000007E-2</v>
      </c>
      <c r="R92" s="26">
        <v>0.09</v>
      </c>
      <c r="S92" s="26">
        <v>0.16</v>
      </c>
      <c r="T92" s="26">
        <v>234.96</v>
      </c>
      <c r="U92" s="26">
        <v>52.33</v>
      </c>
      <c r="V92" s="19" t="s">
        <v>29</v>
      </c>
    </row>
    <row r="93" spans="1:22" x14ac:dyDescent="0.25">
      <c r="A93" s="17" t="s">
        <v>238</v>
      </c>
      <c r="B93" s="26">
        <v>2.72</v>
      </c>
      <c r="C93" s="26">
        <v>2.48</v>
      </c>
      <c r="D93" s="26">
        <v>2.1</v>
      </c>
      <c r="E93" s="26">
        <v>3.46</v>
      </c>
      <c r="F93" s="26">
        <v>3.26</v>
      </c>
      <c r="G93" s="26">
        <v>3.98</v>
      </c>
      <c r="H93" s="26">
        <v>1.85</v>
      </c>
      <c r="I93" s="26">
        <v>1.39</v>
      </c>
      <c r="J93" s="26">
        <v>1.1399999999999999</v>
      </c>
      <c r="K93" s="26">
        <v>55.01</v>
      </c>
      <c r="L93" s="26">
        <v>29.62</v>
      </c>
      <c r="M93" s="26">
        <v>42.74</v>
      </c>
      <c r="N93" s="26">
        <v>1.29</v>
      </c>
      <c r="O93" s="26">
        <v>1.35</v>
      </c>
      <c r="P93" s="26">
        <v>1.69</v>
      </c>
      <c r="Q93" s="26">
        <v>0.74</v>
      </c>
      <c r="R93" s="26">
        <v>1.2</v>
      </c>
      <c r="S93" s="26">
        <v>0.38</v>
      </c>
      <c r="T93" s="26">
        <v>26.42</v>
      </c>
      <c r="U93" s="26">
        <v>33.44</v>
      </c>
      <c r="V93" s="26">
        <v>98.98</v>
      </c>
    </row>
    <row r="94" spans="1:22" x14ac:dyDescent="0.25">
      <c r="A94" s="17" t="s">
        <v>237</v>
      </c>
      <c r="B94" s="19" t="s">
        <v>29</v>
      </c>
      <c r="C94" s="19" t="s">
        <v>29</v>
      </c>
      <c r="D94" s="19" t="s">
        <v>29</v>
      </c>
      <c r="E94" s="19" t="s">
        <v>29</v>
      </c>
      <c r="F94" s="19" t="s">
        <v>29</v>
      </c>
      <c r="G94" s="19" t="s">
        <v>29</v>
      </c>
      <c r="H94" s="19" t="s">
        <v>29</v>
      </c>
      <c r="I94" s="19" t="s">
        <v>29</v>
      </c>
      <c r="J94" s="19" t="s">
        <v>29</v>
      </c>
      <c r="K94" s="19" t="s">
        <v>29</v>
      </c>
      <c r="L94" s="19" t="s">
        <v>29</v>
      </c>
      <c r="M94" s="19" t="s">
        <v>29</v>
      </c>
      <c r="N94" s="19" t="s">
        <v>29</v>
      </c>
      <c r="O94" s="19" t="s">
        <v>29</v>
      </c>
      <c r="P94" s="19" t="s">
        <v>29</v>
      </c>
      <c r="Q94" s="19" t="s">
        <v>29</v>
      </c>
      <c r="R94" s="19" t="s">
        <v>29</v>
      </c>
      <c r="S94" s="19" t="s">
        <v>29</v>
      </c>
      <c r="T94" s="19" t="s">
        <v>29</v>
      </c>
      <c r="U94" s="19" t="s">
        <v>29</v>
      </c>
      <c r="V94" s="19" t="s">
        <v>29</v>
      </c>
    </row>
    <row r="95" spans="1:22" x14ac:dyDescent="0.25">
      <c r="A95" s="17" t="s">
        <v>236</v>
      </c>
      <c r="B95" s="19" t="s">
        <v>29</v>
      </c>
      <c r="C95" s="19" t="s">
        <v>29</v>
      </c>
      <c r="D95" s="19" t="s">
        <v>29</v>
      </c>
      <c r="E95" s="19" t="s">
        <v>29</v>
      </c>
      <c r="F95" s="19" t="s">
        <v>29</v>
      </c>
      <c r="G95" s="19" t="s">
        <v>29</v>
      </c>
      <c r="H95" s="19" t="s">
        <v>29</v>
      </c>
      <c r="I95" s="19" t="s">
        <v>29</v>
      </c>
      <c r="J95" s="19" t="s">
        <v>29</v>
      </c>
      <c r="K95" s="19" t="s">
        <v>29</v>
      </c>
      <c r="L95" s="19" t="s">
        <v>29</v>
      </c>
      <c r="M95" s="19" t="s">
        <v>29</v>
      </c>
      <c r="N95" s="19" t="s">
        <v>29</v>
      </c>
      <c r="O95" s="19" t="s">
        <v>29</v>
      </c>
      <c r="P95" s="19" t="s">
        <v>29</v>
      </c>
      <c r="Q95" s="19" t="s">
        <v>29</v>
      </c>
      <c r="R95" s="19" t="s">
        <v>29</v>
      </c>
      <c r="S95" s="19" t="s">
        <v>29</v>
      </c>
      <c r="T95" s="19" t="s">
        <v>29</v>
      </c>
      <c r="U95" s="19" t="s">
        <v>29</v>
      </c>
      <c r="V95" s="19" t="s">
        <v>29</v>
      </c>
    </row>
    <row r="96" spans="1:22" x14ac:dyDescent="0.25">
      <c r="A96" s="17" t="s">
        <v>235</v>
      </c>
      <c r="B96" s="19" t="s">
        <v>29</v>
      </c>
      <c r="C96" s="19" t="s">
        <v>29</v>
      </c>
      <c r="D96" s="19" t="s">
        <v>29</v>
      </c>
      <c r="E96" s="19" t="s">
        <v>29</v>
      </c>
      <c r="F96" s="19" t="s">
        <v>29</v>
      </c>
      <c r="G96" s="19" t="s">
        <v>29</v>
      </c>
      <c r="H96" s="19" t="s">
        <v>29</v>
      </c>
      <c r="I96" s="19" t="s">
        <v>29</v>
      </c>
      <c r="J96" s="19" t="s">
        <v>29</v>
      </c>
      <c r="K96" s="19" t="s">
        <v>29</v>
      </c>
      <c r="L96" s="19" t="s">
        <v>29</v>
      </c>
      <c r="M96" s="19" t="s">
        <v>29</v>
      </c>
      <c r="N96" s="19" t="s">
        <v>29</v>
      </c>
      <c r="O96" s="19" t="s">
        <v>29</v>
      </c>
      <c r="P96" s="19" t="s">
        <v>29</v>
      </c>
      <c r="Q96" s="19" t="s">
        <v>29</v>
      </c>
      <c r="R96" s="19" t="s">
        <v>29</v>
      </c>
      <c r="S96" s="19" t="s">
        <v>29</v>
      </c>
      <c r="T96" s="19" t="s">
        <v>29</v>
      </c>
      <c r="U96" s="19" t="s">
        <v>29</v>
      </c>
      <c r="V96" s="19" t="s">
        <v>29</v>
      </c>
    </row>
    <row r="97" spans="1:22" x14ac:dyDescent="0.25">
      <c r="A97" s="17" t="s">
        <v>234</v>
      </c>
      <c r="B97" s="19" t="s">
        <v>29</v>
      </c>
      <c r="C97" s="19" t="s">
        <v>29</v>
      </c>
      <c r="D97" s="19" t="s">
        <v>29</v>
      </c>
      <c r="E97" s="19" t="s">
        <v>29</v>
      </c>
      <c r="F97" s="19" t="s">
        <v>29</v>
      </c>
      <c r="G97" s="19" t="s">
        <v>29</v>
      </c>
      <c r="H97" s="19" t="s">
        <v>29</v>
      </c>
      <c r="I97" s="19" t="s">
        <v>29</v>
      </c>
      <c r="J97" s="19" t="s">
        <v>29</v>
      </c>
      <c r="K97" s="19" t="s">
        <v>29</v>
      </c>
      <c r="L97" s="19" t="s">
        <v>29</v>
      </c>
      <c r="M97" s="19" t="s">
        <v>29</v>
      </c>
      <c r="N97" s="19" t="s">
        <v>29</v>
      </c>
      <c r="O97" s="19" t="s">
        <v>29</v>
      </c>
      <c r="P97" s="19" t="s">
        <v>29</v>
      </c>
      <c r="Q97" s="19" t="s">
        <v>29</v>
      </c>
      <c r="R97" s="19" t="s">
        <v>29</v>
      </c>
      <c r="S97" s="19" t="s">
        <v>29</v>
      </c>
      <c r="T97" s="19" t="s">
        <v>29</v>
      </c>
      <c r="U97" s="19" t="s">
        <v>29</v>
      </c>
      <c r="V97" s="19" t="s">
        <v>29</v>
      </c>
    </row>
    <row r="98" spans="1:22" x14ac:dyDescent="0.25">
      <c r="A98" s="17" t="s">
        <v>233</v>
      </c>
      <c r="B98" s="19" t="s">
        <v>29</v>
      </c>
      <c r="C98" s="19" t="s">
        <v>29</v>
      </c>
      <c r="D98" s="19" t="s">
        <v>29</v>
      </c>
      <c r="E98" s="19" t="s">
        <v>29</v>
      </c>
      <c r="F98" s="19" t="s">
        <v>29</v>
      </c>
      <c r="G98" s="19" t="s">
        <v>29</v>
      </c>
      <c r="H98" s="19" t="s">
        <v>29</v>
      </c>
      <c r="I98" s="19" t="s">
        <v>29</v>
      </c>
      <c r="J98" s="19" t="s">
        <v>29</v>
      </c>
      <c r="K98" s="19" t="s">
        <v>29</v>
      </c>
      <c r="L98" s="19" t="s">
        <v>29</v>
      </c>
      <c r="M98" s="19" t="s">
        <v>29</v>
      </c>
      <c r="N98" s="19" t="s">
        <v>29</v>
      </c>
      <c r="O98" s="19" t="s">
        <v>29</v>
      </c>
      <c r="P98" s="19" t="s">
        <v>29</v>
      </c>
      <c r="Q98" s="19" t="s">
        <v>29</v>
      </c>
      <c r="R98" s="19" t="s">
        <v>29</v>
      </c>
      <c r="S98" s="19" t="s">
        <v>29</v>
      </c>
      <c r="T98" s="19" t="s">
        <v>29</v>
      </c>
      <c r="U98" s="19" t="s">
        <v>29</v>
      </c>
      <c r="V98" s="19" t="s">
        <v>29</v>
      </c>
    </row>
    <row r="99" spans="1:22" x14ac:dyDescent="0.25">
      <c r="A99" s="17" t="s">
        <v>232</v>
      </c>
      <c r="B99" s="19" t="s">
        <v>29</v>
      </c>
      <c r="C99" s="19" t="s">
        <v>29</v>
      </c>
      <c r="D99" s="19" t="s">
        <v>29</v>
      </c>
      <c r="E99" s="19" t="s">
        <v>29</v>
      </c>
      <c r="F99" s="19" t="s">
        <v>29</v>
      </c>
      <c r="G99" s="19" t="s">
        <v>29</v>
      </c>
      <c r="H99" s="19" t="s">
        <v>29</v>
      </c>
      <c r="I99" s="19" t="s">
        <v>29</v>
      </c>
      <c r="J99" s="19" t="s">
        <v>29</v>
      </c>
      <c r="K99" s="19" t="s">
        <v>29</v>
      </c>
      <c r="L99" s="19" t="s">
        <v>29</v>
      </c>
      <c r="M99" s="19" t="s">
        <v>29</v>
      </c>
      <c r="N99" s="19" t="s">
        <v>29</v>
      </c>
      <c r="O99" s="19" t="s">
        <v>29</v>
      </c>
      <c r="P99" s="19" t="s">
        <v>29</v>
      </c>
      <c r="Q99" s="19" t="s">
        <v>29</v>
      </c>
      <c r="R99" s="19" t="s">
        <v>29</v>
      </c>
      <c r="S99" s="19" t="s">
        <v>29</v>
      </c>
      <c r="T99" s="19" t="s">
        <v>29</v>
      </c>
      <c r="U99" s="19" t="s">
        <v>29</v>
      </c>
      <c r="V99" s="19" t="s">
        <v>29</v>
      </c>
    </row>
    <row r="100" spans="1:22" x14ac:dyDescent="0.25">
      <c r="A100" s="17" t="s">
        <v>231</v>
      </c>
      <c r="B100" s="19" t="s">
        <v>29</v>
      </c>
      <c r="C100" s="19" t="s">
        <v>29</v>
      </c>
      <c r="D100" s="19" t="s">
        <v>29</v>
      </c>
      <c r="E100" s="19" t="s">
        <v>29</v>
      </c>
      <c r="F100" s="19" t="s">
        <v>29</v>
      </c>
      <c r="G100" s="19" t="s">
        <v>29</v>
      </c>
      <c r="H100" s="19" t="s">
        <v>29</v>
      </c>
      <c r="I100" s="19" t="s">
        <v>29</v>
      </c>
      <c r="J100" s="19" t="s">
        <v>29</v>
      </c>
      <c r="K100" s="19" t="s">
        <v>29</v>
      </c>
      <c r="L100" s="19" t="s">
        <v>29</v>
      </c>
      <c r="M100" s="19" t="s">
        <v>29</v>
      </c>
      <c r="N100" s="19" t="s">
        <v>29</v>
      </c>
      <c r="O100" s="19" t="s">
        <v>29</v>
      </c>
      <c r="P100" s="19" t="s">
        <v>29</v>
      </c>
      <c r="Q100" s="19" t="s">
        <v>29</v>
      </c>
      <c r="R100" s="19" t="s">
        <v>29</v>
      </c>
      <c r="S100" s="19" t="s">
        <v>29</v>
      </c>
      <c r="T100" s="19" t="s">
        <v>29</v>
      </c>
      <c r="U100" s="19" t="s">
        <v>29</v>
      </c>
      <c r="V100" s="19" t="s">
        <v>29</v>
      </c>
    </row>
    <row r="101" spans="1:22" x14ac:dyDescent="0.25">
      <c r="A101" s="17" t="s">
        <v>230</v>
      </c>
      <c r="B101" s="19" t="s">
        <v>29</v>
      </c>
      <c r="C101" s="19" t="s">
        <v>29</v>
      </c>
      <c r="D101" s="19" t="s">
        <v>29</v>
      </c>
      <c r="E101" s="19" t="s">
        <v>29</v>
      </c>
      <c r="F101" s="19" t="s">
        <v>29</v>
      </c>
      <c r="G101" s="19" t="s">
        <v>29</v>
      </c>
      <c r="H101" s="19" t="s">
        <v>29</v>
      </c>
      <c r="I101" s="19" t="s">
        <v>29</v>
      </c>
      <c r="J101" s="19" t="s">
        <v>29</v>
      </c>
      <c r="K101" s="19" t="s">
        <v>29</v>
      </c>
      <c r="L101" s="19" t="s">
        <v>29</v>
      </c>
      <c r="M101" s="19" t="s">
        <v>29</v>
      </c>
      <c r="N101" s="19" t="s">
        <v>29</v>
      </c>
      <c r="O101" s="19" t="s">
        <v>29</v>
      </c>
      <c r="P101" s="19" t="s">
        <v>29</v>
      </c>
      <c r="Q101" s="19" t="s">
        <v>29</v>
      </c>
      <c r="R101" s="19" t="s">
        <v>29</v>
      </c>
      <c r="S101" s="19" t="s">
        <v>29</v>
      </c>
      <c r="T101" s="19" t="s">
        <v>29</v>
      </c>
      <c r="U101" s="19" t="s">
        <v>29</v>
      </c>
      <c r="V101" s="19" t="s">
        <v>29</v>
      </c>
    </row>
    <row r="102" spans="1:22" x14ac:dyDescent="0.25">
      <c r="A102" s="17" t="s">
        <v>229</v>
      </c>
      <c r="B102" s="19" t="s">
        <v>29</v>
      </c>
      <c r="C102" s="19" t="s">
        <v>29</v>
      </c>
      <c r="D102" s="19" t="s">
        <v>29</v>
      </c>
      <c r="E102" s="19" t="s">
        <v>29</v>
      </c>
      <c r="F102" s="19" t="s">
        <v>29</v>
      </c>
      <c r="G102" s="19" t="s">
        <v>29</v>
      </c>
      <c r="H102" s="19" t="s">
        <v>29</v>
      </c>
      <c r="I102" s="19" t="s">
        <v>29</v>
      </c>
      <c r="J102" s="19" t="s">
        <v>29</v>
      </c>
      <c r="K102" s="19" t="s">
        <v>29</v>
      </c>
      <c r="L102" s="19" t="s">
        <v>29</v>
      </c>
      <c r="M102" s="19" t="s">
        <v>29</v>
      </c>
      <c r="N102" s="19" t="s">
        <v>29</v>
      </c>
      <c r="O102" s="19" t="s">
        <v>29</v>
      </c>
      <c r="P102" s="19" t="s">
        <v>29</v>
      </c>
      <c r="Q102" s="19" t="s">
        <v>29</v>
      </c>
      <c r="R102" s="19" t="s">
        <v>29</v>
      </c>
      <c r="S102" s="19" t="s">
        <v>29</v>
      </c>
      <c r="T102" s="19" t="s">
        <v>29</v>
      </c>
      <c r="U102" s="19" t="s">
        <v>29</v>
      </c>
      <c r="V102" s="19" t="s">
        <v>29</v>
      </c>
    </row>
    <row r="103" spans="1:22" x14ac:dyDescent="0.25">
      <c r="A103" s="17" t="s">
        <v>228</v>
      </c>
      <c r="B103" s="19" t="s">
        <v>29</v>
      </c>
      <c r="C103" s="19" t="s">
        <v>29</v>
      </c>
      <c r="D103" s="19" t="s">
        <v>29</v>
      </c>
      <c r="E103" s="19" t="s">
        <v>29</v>
      </c>
      <c r="F103" s="19" t="s">
        <v>29</v>
      </c>
      <c r="G103" s="19" t="s">
        <v>29</v>
      </c>
      <c r="H103" s="19" t="s">
        <v>29</v>
      </c>
      <c r="I103" s="19" t="s">
        <v>29</v>
      </c>
      <c r="J103" s="19" t="s">
        <v>29</v>
      </c>
      <c r="K103" s="19" t="s">
        <v>29</v>
      </c>
      <c r="L103" s="19" t="s">
        <v>29</v>
      </c>
      <c r="M103" s="19" t="s">
        <v>29</v>
      </c>
      <c r="N103" s="19" t="s">
        <v>29</v>
      </c>
      <c r="O103" s="19" t="s">
        <v>29</v>
      </c>
      <c r="P103" s="19" t="s">
        <v>29</v>
      </c>
      <c r="Q103" s="19" t="s">
        <v>29</v>
      </c>
      <c r="R103" s="19" t="s">
        <v>29</v>
      </c>
      <c r="S103" s="19" t="s">
        <v>29</v>
      </c>
      <c r="T103" s="19" t="s">
        <v>29</v>
      </c>
      <c r="U103" s="19" t="s">
        <v>29</v>
      </c>
      <c r="V103" s="19" t="s">
        <v>29</v>
      </c>
    </row>
    <row r="104" spans="1:22" x14ac:dyDescent="0.25">
      <c r="A104" s="17" t="s">
        <v>227</v>
      </c>
      <c r="B104" s="19" t="s">
        <v>29</v>
      </c>
      <c r="C104" s="19" t="s">
        <v>29</v>
      </c>
      <c r="D104" s="19" t="s">
        <v>29</v>
      </c>
      <c r="E104" s="19" t="s">
        <v>29</v>
      </c>
      <c r="F104" s="19" t="s">
        <v>29</v>
      </c>
      <c r="G104" s="19" t="s">
        <v>29</v>
      </c>
      <c r="H104" s="19" t="s">
        <v>29</v>
      </c>
      <c r="I104" s="19" t="s">
        <v>29</v>
      </c>
      <c r="J104" s="19" t="s">
        <v>29</v>
      </c>
      <c r="K104" s="19" t="s">
        <v>29</v>
      </c>
      <c r="L104" s="19" t="s">
        <v>29</v>
      </c>
      <c r="M104" s="19" t="s">
        <v>29</v>
      </c>
      <c r="N104" s="19" t="s">
        <v>29</v>
      </c>
      <c r="O104" s="19" t="s">
        <v>29</v>
      </c>
      <c r="P104" s="19" t="s">
        <v>29</v>
      </c>
      <c r="Q104" s="19" t="s">
        <v>29</v>
      </c>
      <c r="R104" s="19" t="s">
        <v>29</v>
      </c>
      <c r="S104" s="19" t="s">
        <v>29</v>
      </c>
      <c r="T104" s="19" t="s">
        <v>29</v>
      </c>
      <c r="U104" s="19" t="s">
        <v>29</v>
      </c>
      <c r="V104" s="19" t="s">
        <v>29</v>
      </c>
    </row>
    <row r="105" spans="1:22" x14ac:dyDescent="0.25">
      <c r="A105" s="17" t="s">
        <v>226</v>
      </c>
      <c r="B105" s="19" t="s">
        <v>29</v>
      </c>
      <c r="C105" s="19" t="s">
        <v>29</v>
      </c>
      <c r="D105" s="19" t="s">
        <v>29</v>
      </c>
      <c r="E105" s="19" t="s">
        <v>29</v>
      </c>
      <c r="F105" s="19" t="s">
        <v>29</v>
      </c>
      <c r="G105" s="19" t="s">
        <v>29</v>
      </c>
      <c r="H105" s="19" t="s">
        <v>29</v>
      </c>
      <c r="I105" s="19" t="s">
        <v>29</v>
      </c>
      <c r="J105" s="19" t="s">
        <v>29</v>
      </c>
      <c r="K105" s="19" t="s">
        <v>29</v>
      </c>
      <c r="L105" s="19" t="s">
        <v>29</v>
      </c>
      <c r="M105" s="19" t="s">
        <v>29</v>
      </c>
      <c r="N105" s="19" t="s">
        <v>29</v>
      </c>
      <c r="O105" s="19" t="s">
        <v>29</v>
      </c>
      <c r="P105" s="19" t="s">
        <v>29</v>
      </c>
      <c r="Q105" s="19" t="s">
        <v>29</v>
      </c>
      <c r="R105" s="19" t="s">
        <v>29</v>
      </c>
      <c r="S105" s="19" t="s">
        <v>29</v>
      </c>
      <c r="T105" s="19" t="s">
        <v>29</v>
      </c>
      <c r="U105" s="19" t="s">
        <v>29</v>
      </c>
      <c r="V105" s="19" t="s">
        <v>29</v>
      </c>
    </row>
    <row r="106" spans="1:22" x14ac:dyDescent="0.25">
      <c r="A106" s="17" t="s">
        <v>225</v>
      </c>
      <c r="B106" s="26">
        <v>3.41</v>
      </c>
      <c r="C106" s="19" t="s">
        <v>29</v>
      </c>
      <c r="D106" s="19" t="s">
        <v>29</v>
      </c>
      <c r="E106" s="26">
        <v>2.48</v>
      </c>
      <c r="F106" s="19" t="s">
        <v>29</v>
      </c>
      <c r="G106" s="19" t="s">
        <v>29</v>
      </c>
      <c r="H106" s="26">
        <v>0.84</v>
      </c>
      <c r="I106" s="19" t="s">
        <v>29</v>
      </c>
      <c r="J106" s="19" t="s">
        <v>29</v>
      </c>
      <c r="K106" s="26">
        <v>14.04</v>
      </c>
      <c r="L106" s="19" t="s">
        <v>29</v>
      </c>
      <c r="M106" s="19" t="s">
        <v>29</v>
      </c>
      <c r="N106" s="26">
        <v>0.59</v>
      </c>
      <c r="O106" s="19" t="s">
        <v>29</v>
      </c>
      <c r="P106" s="19" t="s">
        <v>29</v>
      </c>
      <c r="Q106" s="26">
        <v>0.36</v>
      </c>
      <c r="R106" s="19" t="s">
        <v>29</v>
      </c>
      <c r="S106" s="19" t="s">
        <v>29</v>
      </c>
      <c r="T106" s="26">
        <v>6.79</v>
      </c>
      <c r="U106" s="19" t="s">
        <v>29</v>
      </c>
      <c r="V106" s="19" t="s">
        <v>29</v>
      </c>
    </row>
    <row r="107" spans="1:22" x14ac:dyDescent="0.25">
      <c r="A107" s="17" t="s">
        <v>224</v>
      </c>
      <c r="B107" s="19" t="s">
        <v>29</v>
      </c>
      <c r="C107" s="19" t="s">
        <v>29</v>
      </c>
      <c r="D107" s="19" t="s">
        <v>29</v>
      </c>
      <c r="E107" s="19" t="s">
        <v>29</v>
      </c>
      <c r="F107" s="19" t="s">
        <v>29</v>
      </c>
      <c r="G107" s="19" t="s">
        <v>29</v>
      </c>
      <c r="H107" s="19" t="s">
        <v>29</v>
      </c>
      <c r="I107" s="19" t="s">
        <v>29</v>
      </c>
      <c r="J107" s="19" t="s">
        <v>29</v>
      </c>
      <c r="K107" s="19" t="s">
        <v>29</v>
      </c>
      <c r="L107" s="19" t="s">
        <v>29</v>
      </c>
      <c r="M107" s="19" t="s">
        <v>29</v>
      </c>
      <c r="N107" s="19" t="s">
        <v>29</v>
      </c>
      <c r="O107" s="19" t="s">
        <v>29</v>
      </c>
      <c r="P107" s="19" t="s">
        <v>29</v>
      </c>
      <c r="Q107" s="19" t="s">
        <v>29</v>
      </c>
      <c r="R107" s="19" t="s">
        <v>29</v>
      </c>
      <c r="S107" s="19" t="s">
        <v>29</v>
      </c>
      <c r="T107" s="19" t="s">
        <v>29</v>
      </c>
      <c r="U107" s="19" t="s">
        <v>29</v>
      </c>
      <c r="V107" s="19" t="s">
        <v>29</v>
      </c>
    </row>
    <row r="108" spans="1:22" x14ac:dyDescent="0.25">
      <c r="A108" s="17" t="s">
        <v>223</v>
      </c>
      <c r="B108" s="19" t="s">
        <v>29</v>
      </c>
      <c r="C108" s="19" t="s">
        <v>29</v>
      </c>
      <c r="D108" s="19" t="s">
        <v>29</v>
      </c>
      <c r="E108" s="19" t="s">
        <v>29</v>
      </c>
      <c r="F108" s="19" t="s">
        <v>29</v>
      </c>
      <c r="G108" s="19" t="s">
        <v>29</v>
      </c>
      <c r="H108" s="19" t="s">
        <v>29</v>
      </c>
      <c r="I108" s="19" t="s">
        <v>29</v>
      </c>
      <c r="J108" s="19" t="s">
        <v>29</v>
      </c>
      <c r="K108" s="19" t="s">
        <v>29</v>
      </c>
      <c r="L108" s="19" t="s">
        <v>29</v>
      </c>
      <c r="M108" s="19" t="s">
        <v>29</v>
      </c>
      <c r="N108" s="19" t="s">
        <v>29</v>
      </c>
      <c r="O108" s="19" t="s">
        <v>29</v>
      </c>
      <c r="P108" s="19" t="s">
        <v>29</v>
      </c>
      <c r="Q108" s="19" t="s">
        <v>29</v>
      </c>
      <c r="R108" s="19" t="s">
        <v>29</v>
      </c>
      <c r="S108" s="19" t="s">
        <v>29</v>
      </c>
      <c r="T108" s="19" t="s">
        <v>29</v>
      </c>
      <c r="U108" s="19" t="s">
        <v>29</v>
      </c>
      <c r="V108" s="19" t="s">
        <v>29</v>
      </c>
    </row>
    <row r="109" spans="1:22" x14ac:dyDescent="0.25">
      <c r="A109" s="17" t="s">
        <v>222</v>
      </c>
      <c r="B109" s="19" t="s">
        <v>29</v>
      </c>
      <c r="C109" s="19" t="s">
        <v>29</v>
      </c>
      <c r="D109" s="19" t="s">
        <v>29</v>
      </c>
      <c r="E109" s="19" t="s">
        <v>29</v>
      </c>
      <c r="F109" s="19" t="s">
        <v>29</v>
      </c>
      <c r="G109" s="19" t="s">
        <v>29</v>
      </c>
      <c r="H109" s="19" t="s">
        <v>29</v>
      </c>
      <c r="I109" s="19" t="s">
        <v>29</v>
      </c>
      <c r="J109" s="19" t="s">
        <v>29</v>
      </c>
      <c r="K109" s="19" t="s">
        <v>29</v>
      </c>
      <c r="L109" s="19" t="s">
        <v>29</v>
      </c>
      <c r="M109" s="19" t="s">
        <v>29</v>
      </c>
      <c r="N109" s="19" t="s">
        <v>29</v>
      </c>
      <c r="O109" s="19" t="s">
        <v>29</v>
      </c>
      <c r="P109" s="19" t="s">
        <v>29</v>
      </c>
      <c r="Q109" s="19" t="s">
        <v>29</v>
      </c>
      <c r="R109" s="19" t="s">
        <v>29</v>
      </c>
      <c r="S109" s="19" t="s">
        <v>29</v>
      </c>
      <c r="T109" s="19" t="s">
        <v>29</v>
      </c>
      <c r="U109" s="19" t="s">
        <v>29</v>
      </c>
      <c r="V109" s="19" t="s">
        <v>29</v>
      </c>
    </row>
    <row r="110" spans="1:22" x14ac:dyDescent="0.25">
      <c r="A110" s="17" t="s">
        <v>221</v>
      </c>
      <c r="B110" s="26">
        <v>1.35</v>
      </c>
      <c r="C110" s="26">
        <v>2.33</v>
      </c>
      <c r="D110" s="26">
        <v>1.51</v>
      </c>
      <c r="E110" s="26">
        <v>2.87</v>
      </c>
      <c r="F110" s="26">
        <v>2.2999999999999998</v>
      </c>
      <c r="G110" s="26">
        <v>2.35</v>
      </c>
      <c r="H110" s="26">
        <v>0.57999999999999996</v>
      </c>
      <c r="I110" s="26">
        <v>1.27</v>
      </c>
      <c r="J110" s="26">
        <v>0.46</v>
      </c>
      <c r="K110" s="26">
        <v>14.78</v>
      </c>
      <c r="L110" s="26">
        <v>-17.55</v>
      </c>
      <c r="M110" s="26">
        <v>10.65</v>
      </c>
      <c r="N110" s="26">
        <v>0.64</v>
      </c>
      <c r="O110" s="26">
        <v>0.8</v>
      </c>
      <c r="P110" s="26">
        <v>1.1299999999999999</v>
      </c>
      <c r="Q110" s="26">
        <v>0.28999999999999998</v>
      </c>
      <c r="R110" s="26">
        <v>1.02</v>
      </c>
      <c r="S110" s="26">
        <v>0.78</v>
      </c>
      <c r="T110" s="26">
        <v>1.77</v>
      </c>
      <c r="U110" s="19" t="s">
        <v>29</v>
      </c>
      <c r="V110" s="26">
        <v>3.45</v>
      </c>
    </row>
    <row r="111" spans="1:22" x14ac:dyDescent="0.25">
      <c r="A111" s="17" t="s">
        <v>220</v>
      </c>
      <c r="B111" s="19" t="s">
        <v>29</v>
      </c>
      <c r="C111" s="19" t="s">
        <v>29</v>
      </c>
      <c r="D111" s="19" t="s">
        <v>29</v>
      </c>
      <c r="E111" s="19" t="s">
        <v>29</v>
      </c>
      <c r="F111" s="19" t="s">
        <v>29</v>
      </c>
      <c r="G111" s="19" t="s">
        <v>29</v>
      </c>
      <c r="H111" s="19" t="s">
        <v>29</v>
      </c>
      <c r="I111" s="19" t="s">
        <v>29</v>
      </c>
      <c r="J111" s="19" t="s">
        <v>29</v>
      </c>
      <c r="K111" s="19" t="s">
        <v>29</v>
      </c>
      <c r="L111" s="19" t="s">
        <v>29</v>
      </c>
      <c r="M111" s="19" t="s">
        <v>29</v>
      </c>
      <c r="N111" s="19" t="s">
        <v>29</v>
      </c>
      <c r="O111" s="19" t="s">
        <v>29</v>
      </c>
      <c r="P111" s="19" t="s">
        <v>29</v>
      </c>
      <c r="Q111" s="19" t="s">
        <v>29</v>
      </c>
      <c r="R111" s="19" t="s">
        <v>29</v>
      </c>
      <c r="S111" s="19" t="s">
        <v>29</v>
      </c>
      <c r="T111" s="19" t="s">
        <v>29</v>
      </c>
      <c r="U111" s="19" t="s">
        <v>29</v>
      </c>
      <c r="V111" s="19" t="s">
        <v>29</v>
      </c>
    </row>
    <row r="112" spans="1:22" x14ac:dyDescent="0.25">
      <c r="A112" s="17" t="s">
        <v>219</v>
      </c>
      <c r="B112" s="19" t="s">
        <v>29</v>
      </c>
      <c r="C112" s="19" t="s">
        <v>29</v>
      </c>
      <c r="D112" s="19" t="s">
        <v>29</v>
      </c>
      <c r="E112" s="19" t="s">
        <v>29</v>
      </c>
      <c r="F112" s="19" t="s">
        <v>29</v>
      </c>
      <c r="G112" s="19" t="s">
        <v>29</v>
      </c>
      <c r="H112" s="19" t="s">
        <v>29</v>
      </c>
      <c r="I112" s="19" t="s">
        <v>29</v>
      </c>
      <c r="J112" s="19" t="s">
        <v>29</v>
      </c>
      <c r="K112" s="19" t="s">
        <v>29</v>
      </c>
      <c r="L112" s="19" t="s">
        <v>29</v>
      </c>
      <c r="M112" s="19" t="s">
        <v>29</v>
      </c>
      <c r="N112" s="19" t="s">
        <v>29</v>
      </c>
      <c r="O112" s="19" t="s">
        <v>29</v>
      </c>
      <c r="P112" s="19" t="s">
        <v>29</v>
      </c>
      <c r="Q112" s="19" t="s">
        <v>29</v>
      </c>
      <c r="R112" s="19" t="s">
        <v>29</v>
      </c>
      <c r="S112" s="19" t="s">
        <v>29</v>
      </c>
      <c r="T112" s="19" t="s">
        <v>29</v>
      </c>
      <c r="U112" s="19" t="s">
        <v>29</v>
      </c>
      <c r="V112" s="19" t="s">
        <v>29</v>
      </c>
    </row>
    <row r="113" spans="1:22" x14ac:dyDescent="0.25">
      <c r="A113" s="17" t="s">
        <v>218</v>
      </c>
      <c r="B113" s="19" t="s">
        <v>29</v>
      </c>
      <c r="C113" s="19" t="s">
        <v>29</v>
      </c>
      <c r="D113" s="19" t="s">
        <v>29</v>
      </c>
      <c r="E113" s="19" t="s">
        <v>29</v>
      </c>
      <c r="F113" s="19" t="s">
        <v>29</v>
      </c>
      <c r="G113" s="19" t="s">
        <v>29</v>
      </c>
      <c r="H113" s="19" t="s">
        <v>29</v>
      </c>
      <c r="I113" s="19" t="s">
        <v>29</v>
      </c>
      <c r="J113" s="19" t="s">
        <v>29</v>
      </c>
      <c r="K113" s="19" t="s">
        <v>29</v>
      </c>
      <c r="L113" s="19" t="s">
        <v>29</v>
      </c>
      <c r="M113" s="19" t="s">
        <v>29</v>
      </c>
      <c r="N113" s="19" t="s">
        <v>29</v>
      </c>
      <c r="O113" s="19" t="s">
        <v>29</v>
      </c>
      <c r="P113" s="19" t="s">
        <v>29</v>
      </c>
      <c r="Q113" s="19" t="s">
        <v>29</v>
      </c>
      <c r="R113" s="19" t="s">
        <v>29</v>
      </c>
      <c r="S113" s="19" t="s">
        <v>29</v>
      </c>
      <c r="T113" s="19" t="s">
        <v>29</v>
      </c>
      <c r="U113" s="19" t="s">
        <v>29</v>
      </c>
      <c r="V113" s="19" t="s">
        <v>29</v>
      </c>
    </row>
    <row r="114" spans="1:22" x14ac:dyDescent="0.25">
      <c r="A114" s="17" t="s">
        <v>217</v>
      </c>
      <c r="B114" s="26">
        <v>2.87</v>
      </c>
      <c r="C114" s="26">
        <v>2.87</v>
      </c>
      <c r="D114" s="26">
        <v>2.96</v>
      </c>
      <c r="E114" s="26">
        <v>4.05</v>
      </c>
      <c r="F114" s="26">
        <v>4.5999999999999996</v>
      </c>
      <c r="G114" s="26">
        <v>5.78</v>
      </c>
      <c r="H114" s="26">
        <v>1.45</v>
      </c>
      <c r="I114" s="26">
        <v>1.37</v>
      </c>
      <c r="J114" s="26">
        <v>1.1299999999999999</v>
      </c>
      <c r="K114" s="26">
        <v>45.11</v>
      </c>
      <c r="L114" s="26">
        <v>-29.41</v>
      </c>
      <c r="M114" s="18">
        <v>-71</v>
      </c>
      <c r="N114" s="26">
        <v>1.41</v>
      </c>
      <c r="O114" s="26">
        <v>1.1200000000000001</v>
      </c>
      <c r="P114" s="26">
        <v>0.95</v>
      </c>
      <c r="Q114" s="26">
        <v>0.67</v>
      </c>
      <c r="R114" s="26">
        <v>1.1599999999999999</v>
      </c>
      <c r="S114" s="26">
        <v>1.23</v>
      </c>
      <c r="T114" s="26">
        <v>10.67</v>
      </c>
      <c r="U114" s="19" t="s">
        <v>29</v>
      </c>
      <c r="V114" s="19" t="s">
        <v>29</v>
      </c>
    </row>
    <row r="115" spans="1:22" x14ac:dyDescent="0.25">
      <c r="A115" s="17" t="s">
        <v>216</v>
      </c>
      <c r="B115" s="19" t="s">
        <v>29</v>
      </c>
      <c r="C115" s="19" t="s">
        <v>29</v>
      </c>
      <c r="D115" s="19" t="s">
        <v>29</v>
      </c>
      <c r="E115" s="19" t="s">
        <v>29</v>
      </c>
      <c r="F115" s="19" t="s">
        <v>29</v>
      </c>
      <c r="G115" s="19" t="s">
        <v>29</v>
      </c>
      <c r="H115" s="19" t="s">
        <v>29</v>
      </c>
      <c r="I115" s="19" t="s">
        <v>29</v>
      </c>
      <c r="J115" s="19" t="s">
        <v>29</v>
      </c>
      <c r="K115" s="19" t="s">
        <v>29</v>
      </c>
      <c r="L115" s="19" t="s">
        <v>29</v>
      </c>
      <c r="M115" s="19" t="s">
        <v>29</v>
      </c>
      <c r="N115" s="19" t="s">
        <v>29</v>
      </c>
      <c r="O115" s="19" t="s">
        <v>29</v>
      </c>
      <c r="P115" s="19" t="s">
        <v>29</v>
      </c>
      <c r="Q115" s="19" t="s">
        <v>29</v>
      </c>
      <c r="R115" s="19" t="s">
        <v>29</v>
      </c>
      <c r="S115" s="19" t="s">
        <v>29</v>
      </c>
      <c r="T115" s="19" t="s">
        <v>29</v>
      </c>
      <c r="U115" s="19" t="s">
        <v>29</v>
      </c>
      <c r="V115" s="19" t="s">
        <v>29</v>
      </c>
    </row>
    <row r="116" spans="1:22" x14ac:dyDescent="0.25">
      <c r="A116" s="17" t="s">
        <v>215</v>
      </c>
      <c r="B116" s="19" t="s">
        <v>29</v>
      </c>
      <c r="C116" s="19" t="s">
        <v>29</v>
      </c>
      <c r="D116" s="19" t="s">
        <v>29</v>
      </c>
      <c r="E116" s="19" t="s">
        <v>29</v>
      </c>
      <c r="F116" s="19" t="s">
        <v>29</v>
      </c>
      <c r="G116" s="19" t="s">
        <v>29</v>
      </c>
      <c r="H116" s="19" t="s">
        <v>29</v>
      </c>
      <c r="I116" s="19" t="s">
        <v>29</v>
      </c>
      <c r="J116" s="19" t="s">
        <v>29</v>
      </c>
      <c r="K116" s="19" t="s">
        <v>29</v>
      </c>
      <c r="L116" s="19" t="s">
        <v>29</v>
      </c>
      <c r="M116" s="19" t="s">
        <v>29</v>
      </c>
      <c r="N116" s="19" t="s">
        <v>29</v>
      </c>
      <c r="O116" s="19" t="s">
        <v>29</v>
      </c>
      <c r="P116" s="19" t="s">
        <v>29</v>
      </c>
      <c r="Q116" s="19" t="s">
        <v>29</v>
      </c>
      <c r="R116" s="19" t="s">
        <v>29</v>
      </c>
      <c r="S116" s="19" t="s">
        <v>29</v>
      </c>
      <c r="T116" s="19" t="s">
        <v>29</v>
      </c>
      <c r="U116" s="19" t="s">
        <v>29</v>
      </c>
      <c r="V116" s="19" t="s">
        <v>29</v>
      </c>
    </row>
    <row r="117" spans="1:22" x14ac:dyDescent="0.25">
      <c r="A117" s="17" t="s">
        <v>214</v>
      </c>
      <c r="B117" s="19" t="s">
        <v>29</v>
      </c>
      <c r="C117" s="19" t="s">
        <v>29</v>
      </c>
      <c r="D117" s="19" t="s">
        <v>29</v>
      </c>
      <c r="E117" s="19" t="s">
        <v>29</v>
      </c>
      <c r="F117" s="19" t="s">
        <v>29</v>
      </c>
      <c r="G117" s="19" t="s">
        <v>29</v>
      </c>
      <c r="H117" s="19" t="s">
        <v>29</v>
      </c>
      <c r="I117" s="19" t="s">
        <v>29</v>
      </c>
      <c r="J117" s="19" t="s">
        <v>29</v>
      </c>
      <c r="K117" s="19" t="s">
        <v>29</v>
      </c>
      <c r="L117" s="19" t="s">
        <v>29</v>
      </c>
      <c r="M117" s="19" t="s">
        <v>29</v>
      </c>
      <c r="N117" s="19" t="s">
        <v>29</v>
      </c>
      <c r="O117" s="19" t="s">
        <v>29</v>
      </c>
      <c r="P117" s="19" t="s">
        <v>29</v>
      </c>
      <c r="Q117" s="19" t="s">
        <v>29</v>
      </c>
      <c r="R117" s="19" t="s">
        <v>29</v>
      </c>
      <c r="S117" s="19" t="s">
        <v>29</v>
      </c>
      <c r="T117" s="19" t="s">
        <v>29</v>
      </c>
      <c r="U117" s="19" t="s">
        <v>29</v>
      </c>
      <c r="V117" s="19" t="s">
        <v>29</v>
      </c>
    </row>
    <row r="118" spans="1:22" x14ac:dyDescent="0.25">
      <c r="A118" s="17" t="s">
        <v>213</v>
      </c>
      <c r="B118" s="26">
        <v>1.91</v>
      </c>
      <c r="C118" s="26">
        <v>1.66</v>
      </c>
      <c r="D118" s="26">
        <v>2.12</v>
      </c>
      <c r="E118" s="26">
        <v>2.59</v>
      </c>
      <c r="F118" s="26">
        <v>2.84</v>
      </c>
      <c r="G118" s="26">
        <v>2.65</v>
      </c>
      <c r="H118" s="26">
        <v>1.03</v>
      </c>
      <c r="I118" s="26">
        <v>1.08</v>
      </c>
      <c r="J118" s="26">
        <v>0.87</v>
      </c>
      <c r="K118" s="26">
        <v>52.88</v>
      </c>
      <c r="L118" s="26">
        <v>74.69</v>
      </c>
      <c r="M118" s="26">
        <v>66.989999999999995</v>
      </c>
      <c r="N118" s="26">
        <v>1.54</v>
      </c>
      <c r="O118" s="26">
        <v>1.57</v>
      </c>
      <c r="P118" s="26">
        <v>1.6</v>
      </c>
      <c r="Q118" s="26">
        <v>0.23</v>
      </c>
      <c r="R118" s="26">
        <v>0.46</v>
      </c>
      <c r="S118" s="26">
        <v>2.4300000000000002</v>
      </c>
      <c r="T118" s="26">
        <v>82.34</v>
      </c>
      <c r="U118" s="26">
        <v>23.4</v>
      </c>
      <c r="V118" s="26">
        <v>4.12</v>
      </c>
    </row>
    <row r="119" spans="1:22" x14ac:dyDescent="0.25">
      <c r="A119" s="17" t="s">
        <v>212</v>
      </c>
      <c r="B119" s="26">
        <v>2.74</v>
      </c>
      <c r="C119" s="26">
        <v>2.58</v>
      </c>
      <c r="D119" s="26">
        <v>3.51</v>
      </c>
      <c r="E119" s="26">
        <v>4.76</v>
      </c>
      <c r="F119" s="26">
        <v>5.05</v>
      </c>
      <c r="G119" s="26">
        <v>5.04</v>
      </c>
      <c r="H119" s="26">
        <v>2.0099999999999998</v>
      </c>
      <c r="I119" s="26">
        <v>1.68</v>
      </c>
      <c r="J119" s="26">
        <v>1.96</v>
      </c>
      <c r="K119" s="26">
        <v>15.01</v>
      </c>
      <c r="L119" s="26">
        <v>15.48</v>
      </c>
      <c r="M119" s="26">
        <v>11.99</v>
      </c>
      <c r="N119" s="26">
        <v>1.04</v>
      </c>
      <c r="O119" s="26">
        <v>1.43</v>
      </c>
      <c r="P119" s="26">
        <v>1.9</v>
      </c>
      <c r="Q119" s="19" t="s">
        <v>29</v>
      </c>
      <c r="R119" s="19" t="s">
        <v>29</v>
      </c>
      <c r="S119" s="19" t="s">
        <v>29</v>
      </c>
      <c r="T119" s="19" t="s">
        <v>29</v>
      </c>
      <c r="U119" s="19" t="s">
        <v>29</v>
      </c>
      <c r="V119" s="19" t="s">
        <v>29</v>
      </c>
    </row>
  </sheetData>
  <sheetProtection formatCells="0" formatColumns="0" formatRows="0" insertColumns="0" insertRows="0" insertHyperlinks="0" deleteColumns="0" deleteRows="0" sort="0" autoFilter="0" pivotTables="0"/>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C50793-79DB-4A58-A246-66C7961F4204}">
  <dimension ref="A4:K44"/>
  <sheetViews>
    <sheetView topLeftCell="A6" zoomScale="145" zoomScaleNormal="145" workbookViewId="0">
      <selection activeCell="B13" sqref="B13"/>
    </sheetView>
  </sheetViews>
  <sheetFormatPr defaultRowHeight="13.2" x14ac:dyDescent="0.25"/>
  <cols>
    <col min="1" max="1" width="50" style="16" customWidth="1"/>
    <col min="2" max="200" width="12" style="16" customWidth="1"/>
    <col min="201" max="16384" width="8.88671875" style="16"/>
  </cols>
  <sheetData>
    <row r="4" spans="1:11" x14ac:dyDescent="0.25">
      <c r="A4" s="25" t="s">
        <v>0</v>
      </c>
    </row>
    <row r="5" spans="1:11" ht="21" x14ac:dyDescent="0.4">
      <c r="A5" s="24" t="s">
        <v>141</v>
      </c>
    </row>
    <row r="7" spans="1:11" x14ac:dyDescent="0.25">
      <c r="A7" s="23" t="s">
        <v>1</v>
      </c>
    </row>
    <row r="10" spans="1:11" x14ac:dyDescent="0.25">
      <c r="A10" s="22" t="s">
        <v>50</v>
      </c>
    </row>
    <row r="11" spans="1:11" x14ac:dyDescent="0.25">
      <c r="A11" s="20" t="s">
        <v>48</v>
      </c>
      <c r="B11" s="21" t="s">
        <v>140</v>
      </c>
      <c r="C11" s="20"/>
      <c r="D11" s="21" t="s">
        <v>139</v>
      </c>
      <c r="E11" s="20"/>
      <c r="F11" s="21" t="s">
        <v>138</v>
      </c>
      <c r="G11" s="20"/>
      <c r="H11" s="21" t="s">
        <v>137</v>
      </c>
      <c r="I11" s="20"/>
      <c r="J11" s="21" t="s">
        <v>136</v>
      </c>
      <c r="K11" s="20"/>
    </row>
    <row r="12" spans="1:11" x14ac:dyDescent="0.25">
      <c r="A12" s="20" t="s">
        <v>47</v>
      </c>
      <c r="B12" s="21" t="s">
        <v>46</v>
      </c>
      <c r="C12" s="20"/>
      <c r="D12" s="21" t="s">
        <v>46</v>
      </c>
      <c r="E12" s="20"/>
      <c r="F12" s="21" t="s">
        <v>46</v>
      </c>
      <c r="G12" s="20"/>
      <c r="H12" s="21" t="s">
        <v>46</v>
      </c>
      <c r="I12" s="20"/>
      <c r="J12" s="21" t="s">
        <v>46</v>
      </c>
      <c r="K12" s="20"/>
    </row>
    <row r="13" spans="1:11" ht="26.4" x14ac:dyDescent="0.25">
      <c r="A13" s="20" t="s">
        <v>45</v>
      </c>
      <c r="B13" s="21" t="s">
        <v>44</v>
      </c>
      <c r="C13" s="20"/>
      <c r="D13" s="21" t="s">
        <v>44</v>
      </c>
      <c r="E13" s="20"/>
      <c r="F13" s="21" t="s">
        <v>44</v>
      </c>
      <c r="G13" s="20"/>
      <c r="H13" s="21" t="s">
        <v>135</v>
      </c>
      <c r="I13" s="20"/>
      <c r="J13" s="21" t="s">
        <v>44</v>
      </c>
      <c r="K13" s="20"/>
    </row>
    <row r="14" spans="1:11" x14ac:dyDescent="0.25">
      <c r="A14" s="20" t="s">
        <v>43</v>
      </c>
      <c r="B14" s="21" t="s">
        <v>42</v>
      </c>
      <c r="C14" s="20"/>
      <c r="D14" s="21" t="s">
        <v>42</v>
      </c>
      <c r="E14" s="20"/>
      <c r="F14" s="21" t="s">
        <v>42</v>
      </c>
      <c r="G14" s="20"/>
      <c r="H14" s="21" t="s">
        <v>42</v>
      </c>
      <c r="I14" s="20"/>
      <c r="J14" s="21" t="s">
        <v>42</v>
      </c>
      <c r="K14" s="20"/>
    </row>
    <row r="15" spans="1:11" x14ac:dyDescent="0.25">
      <c r="A15" s="20" t="s">
        <v>41</v>
      </c>
      <c r="B15" s="21" t="s">
        <v>40</v>
      </c>
      <c r="C15" s="20"/>
      <c r="D15" s="21" t="s">
        <v>40</v>
      </c>
      <c r="E15" s="20"/>
      <c r="F15" s="21" t="s">
        <v>40</v>
      </c>
      <c r="G15" s="20"/>
      <c r="H15" s="21" t="s">
        <v>40</v>
      </c>
      <c r="I15" s="20"/>
      <c r="J15" s="21" t="s">
        <v>40</v>
      </c>
      <c r="K15" s="20"/>
    </row>
    <row r="16" spans="1:11" x14ac:dyDescent="0.25">
      <c r="A16" s="17" t="s">
        <v>161</v>
      </c>
      <c r="B16" s="18">
        <v>1410989</v>
      </c>
      <c r="C16" s="17"/>
      <c r="D16" s="18">
        <v>1091721</v>
      </c>
      <c r="E16" s="17"/>
      <c r="F16" s="18">
        <v>913734</v>
      </c>
      <c r="G16" s="17"/>
      <c r="H16" s="18">
        <v>778833</v>
      </c>
      <c r="I16" s="17"/>
      <c r="J16" s="18">
        <v>639239</v>
      </c>
      <c r="K16" s="17"/>
    </row>
    <row r="17" spans="1:11" x14ac:dyDescent="0.25">
      <c r="A17" s="17" t="s">
        <v>78</v>
      </c>
      <c r="B17" s="18">
        <v>594876</v>
      </c>
      <c r="C17" s="17"/>
      <c r="D17" s="18">
        <v>462918</v>
      </c>
      <c r="E17" s="17"/>
      <c r="F17" s="18">
        <v>438420</v>
      </c>
      <c r="G17" s="17"/>
      <c r="H17" s="18">
        <v>395705</v>
      </c>
      <c r="I17" s="17"/>
      <c r="J17" s="18">
        <v>344638</v>
      </c>
      <c r="K17" s="17"/>
    </row>
    <row r="18" spans="1:11" x14ac:dyDescent="0.25">
      <c r="A18" s="17" t="s">
        <v>51</v>
      </c>
      <c r="B18" s="18">
        <v>816113</v>
      </c>
      <c r="C18" s="17"/>
      <c r="D18" s="18">
        <v>628803</v>
      </c>
      <c r="E18" s="17"/>
      <c r="F18" s="18">
        <v>475314</v>
      </c>
      <c r="G18" s="17"/>
      <c r="H18" s="18">
        <v>383128</v>
      </c>
      <c r="I18" s="17"/>
      <c r="J18" s="18">
        <v>294601</v>
      </c>
      <c r="K18" s="17"/>
    </row>
    <row r="19" spans="1:11" x14ac:dyDescent="0.25">
      <c r="A19" s="17" t="s">
        <v>160</v>
      </c>
      <c r="B19" s="18">
        <v>541175</v>
      </c>
      <c r="C19" s="17"/>
      <c r="D19" s="18">
        <v>414570</v>
      </c>
      <c r="E19" s="17"/>
      <c r="F19" s="18">
        <v>385543</v>
      </c>
      <c r="G19" s="17"/>
      <c r="H19" s="18">
        <v>280972</v>
      </c>
      <c r="I19" s="17"/>
      <c r="J19" s="18">
        <v>230634</v>
      </c>
      <c r="K19" s="17"/>
    </row>
    <row r="20" spans="1:11" x14ac:dyDescent="0.25">
      <c r="A20" s="17" t="s">
        <v>159</v>
      </c>
      <c r="B20" s="18">
        <v>274938</v>
      </c>
      <c r="C20" s="17"/>
      <c r="D20" s="18">
        <v>214233</v>
      </c>
      <c r="E20" s="17"/>
      <c r="F20" s="18">
        <v>89771</v>
      </c>
      <c r="G20" s="17"/>
      <c r="H20" s="18">
        <v>102156</v>
      </c>
      <c r="I20" s="17"/>
      <c r="J20" s="18">
        <v>63967</v>
      </c>
      <c r="K20" s="17"/>
    </row>
    <row r="21" spans="1:11" x14ac:dyDescent="0.25">
      <c r="A21" s="17" t="s">
        <v>158</v>
      </c>
      <c r="B21" s="18">
        <v>3339</v>
      </c>
      <c r="C21" s="17"/>
      <c r="D21" s="18">
        <v>9155</v>
      </c>
      <c r="E21" s="17"/>
      <c r="F21" s="18">
        <v>21779</v>
      </c>
      <c r="G21" s="17"/>
      <c r="H21" s="18">
        <v>31280</v>
      </c>
      <c r="I21" s="17"/>
      <c r="J21" s="18">
        <v>32607</v>
      </c>
      <c r="K21" s="17"/>
    </row>
    <row r="22" spans="1:11" x14ac:dyDescent="0.25">
      <c r="A22" s="17" t="s">
        <v>157</v>
      </c>
      <c r="B22" s="18">
        <v>-3189</v>
      </c>
      <c r="C22" s="17"/>
      <c r="D22" s="18">
        <v>123</v>
      </c>
      <c r="E22" s="17"/>
      <c r="F22" s="18">
        <v>-734</v>
      </c>
      <c r="G22" s="17"/>
      <c r="H22" s="18">
        <v>-1261</v>
      </c>
      <c r="I22" s="17"/>
      <c r="J22" s="18">
        <v>699</v>
      </c>
      <c r="K22" s="17"/>
    </row>
    <row r="23" spans="1:11" x14ac:dyDescent="0.25">
      <c r="A23" s="17" t="s">
        <v>156</v>
      </c>
      <c r="B23" s="18">
        <v>262182</v>
      </c>
      <c r="C23" s="17"/>
      <c r="D23" s="18">
        <v>201919</v>
      </c>
      <c r="E23" s="17"/>
      <c r="F23" s="18">
        <v>65469</v>
      </c>
      <c r="G23" s="17"/>
      <c r="H23" s="18">
        <v>69209</v>
      </c>
      <c r="I23" s="17"/>
      <c r="J23" s="19" t="s">
        <v>29</v>
      </c>
      <c r="K23" s="17"/>
    </row>
    <row r="24" spans="1:11" x14ac:dyDescent="0.25">
      <c r="A24" s="17" t="s">
        <v>155</v>
      </c>
      <c r="B24" s="18">
        <v>6228</v>
      </c>
      <c r="C24" s="17"/>
      <c r="D24" s="18">
        <v>3282</v>
      </c>
      <c r="E24" s="17"/>
      <c r="F24" s="18">
        <v>1789</v>
      </c>
      <c r="G24" s="17"/>
      <c r="H24" s="18">
        <v>406</v>
      </c>
      <c r="I24" s="17"/>
      <c r="J24" s="19" t="s">
        <v>29</v>
      </c>
      <c r="K24" s="17"/>
    </row>
    <row r="25" spans="1:11" x14ac:dyDescent="0.25">
      <c r="A25" s="17" t="s">
        <v>154</v>
      </c>
      <c r="B25" s="18">
        <v>268410</v>
      </c>
      <c r="C25" s="17"/>
      <c r="D25" s="18">
        <v>205201</v>
      </c>
      <c r="E25" s="17"/>
      <c r="F25" s="18">
        <v>67258</v>
      </c>
      <c r="G25" s="17"/>
      <c r="H25" s="18">
        <v>69615</v>
      </c>
      <c r="I25" s="17"/>
      <c r="J25" s="18">
        <v>32059</v>
      </c>
      <c r="K25" s="17"/>
    </row>
    <row r="26" spans="1:11" x14ac:dyDescent="0.25">
      <c r="A26" s="17" t="s">
        <v>153</v>
      </c>
      <c r="B26" s="18">
        <v>37963</v>
      </c>
      <c r="C26" s="17"/>
      <c r="D26" s="18">
        <v>41884</v>
      </c>
      <c r="E26" s="17"/>
      <c r="F26" s="18">
        <v>627</v>
      </c>
      <c r="G26" s="17"/>
      <c r="H26" s="18">
        <v>7190</v>
      </c>
      <c r="I26" s="17"/>
      <c r="J26" s="18">
        <v>7440</v>
      </c>
      <c r="K26" s="17"/>
    </row>
    <row r="27" spans="1:11" x14ac:dyDescent="0.25">
      <c r="A27" s="17" t="s">
        <v>152</v>
      </c>
      <c r="B27" s="18">
        <v>11018</v>
      </c>
      <c r="C27" s="17"/>
      <c r="D27" s="18">
        <v>10619</v>
      </c>
      <c r="E27" s="17"/>
      <c r="F27" s="18">
        <v>1505</v>
      </c>
      <c r="G27" s="17"/>
      <c r="H27" s="18">
        <v>2316</v>
      </c>
      <c r="I27" s="17"/>
      <c r="J27" s="18">
        <v>379</v>
      </c>
      <c r="K27" s="17"/>
    </row>
    <row r="28" spans="1:11" x14ac:dyDescent="0.25">
      <c r="A28" s="17" t="s">
        <v>151</v>
      </c>
      <c r="B28" s="18">
        <v>1726</v>
      </c>
      <c r="C28" s="17"/>
      <c r="D28" s="18">
        <v>829</v>
      </c>
      <c r="E28" s="17"/>
      <c r="F28" s="18">
        <v>526</v>
      </c>
      <c r="G28" s="17"/>
      <c r="H28" s="18">
        <v>247</v>
      </c>
      <c r="I28" s="17"/>
      <c r="J28" s="18">
        <v>46</v>
      </c>
      <c r="K28" s="17"/>
    </row>
    <row r="29" spans="1:11" x14ac:dyDescent="0.25">
      <c r="A29" s="17" t="s">
        <v>150</v>
      </c>
      <c r="B29" s="18">
        <v>50707</v>
      </c>
      <c r="C29" s="17"/>
      <c r="D29" s="18">
        <v>53332</v>
      </c>
      <c r="E29" s="17"/>
      <c r="F29" s="18">
        <v>2658</v>
      </c>
      <c r="G29" s="17"/>
      <c r="H29" s="18">
        <v>9753</v>
      </c>
      <c r="I29" s="17"/>
      <c r="J29" s="18">
        <v>7865</v>
      </c>
      <c r="K29" s="17"/>
    </row>
    <row r="30" spans="1:11" x14ac:dyDescent="0.25">
      <c r="A30" s="17" t="s">
        <v>149</v>
      </c>
      <c r="B30" s="18">
        <v>4770</v>
      </c>
      <c r="C30" s="17"/>
      <c r="D30" s="18">
        <v>-3332</v>
      </c>
      <c r="E30" s="17"/>
      <c r="F30" s="18">
        <v>12911</v>
      </c>
      <c r="G30" s="17"/>
      <c r="H30" s="18">
        <v>3298</v>
      </c>
      <c r="I30" s="17"/>
      <c r="J30" s="18">
        <v>8915</v>
      </c>
      <c r="K30" s="17"/>
    </row>
    <row r="31" spans="1:11" x14ac:dyDescent="0.25">
      <c r="A31" s="17" t="s">
        <v>148</v>
      </c>
      <c r="B31" s="18">
        <v>540</v>
      </c>
      <c r="C31" s="17"/>
      <c r="D31" s="18">
        <v>-538</v>
      </c>
      <c r="E31" s="17"/>
      <c r="F31" s="18">
        <v>1304</v>
      </c>
      <c r="G31" s="17"/>
      <c r="H31" s="18">
        <v>-1172</v>
      </c>
      <c r="I31" s="17"/>
      <c r="J31" s="18">
        <v>-114</v>
      </c>
      <c r="K31" s="17"/>
    </row>
    <row r="32" spans="1:11" x14ac:dyDescent="0.25">
      <c r="A32" s="17" t="s">
        <v>147</v>
      </c>
      <c r="B32" s="18">
        <v>-209</v>
      </c>
      <c r="C32" s="17"/>
      <c r="D32" s="18">
        <v>-62</v>
      </c>
      <c r="E32" s="17"/>
      <c r="F32" s="18">
        <v>-49</v>
      </c>
      <c r="G32" s="17"/>
      <c r="H32" s="18">
        <v>-27</v>
      </c>
      <c r="I32" s="17"/>
      <c r="J32" s="18">
        <v>-8</v>
      </c>
      <c r="K32" s="17"/>
    </row>
    <row r="33" spans="1:11" x14ac:dyDescent="0.25">
      <c r="A33" s="17" t="s">
        <v>36</v>
      </c>
      <c r="B33" s="18">
        <v>5101</v>
      </c>
      <c r="C33" s="17"/>
      <c r="D33" s="18">
        <v>-3932</v>
      </c>
      <c r="E33" s="17"/>
      <c r="F33" s="18">
        <v>14166</v>
      </c>
      <c r="G33" s="17"/>
      <c r="H33" s="18">
        <v>2099</v>
      </c>
      <c r="I33" s="17"/>
      <c r="J33" s="18">
        <v>8793</v>
      </c>
      <c r="K33" s="17"/>
    </row>
    <row r="34" spans="1:11" x14ac:dyDescent="0.25">
      <c r="A34" s="17" t="s">
        <v>146</v>
      </c>
      <c r="B34" s="18">
        <v>55808</v>
      </c>
      <c r="C34" s="17"/>
      <c r="D34" s="18">
        <v>49400</v>
      </c>
      <c r="E34" s="17"/>
      <c r="F34" s="18">
        <v>16824</v>
      </c>
      <c r="G34" s="17"/>
      <c r="H34" s="18">
        <v>11852</v>
      </c>
      <c r="I34" s="17"/>
      <c r="J34" s="18">
        <v>16658</v>
      </c>
      <c r="K34" s="17"/>
    </row>
    <row r="35" spans="1:11" x14ac:dyDescent="0.25">
      <c r="A35" s="17" t="s">
        <v>145</v>
      </c>
      <c r="B35" s="18">
        <v>212602</v>
      </c>
      <c r="C35" s="17"/>
      <c r="D35" s="18">
        <v>155801</v>
      </c>
      <c r="E35" s="17"/>
      <c r="F35" s="18">
        <v>50434</v>
      </c>
      <c r="G35" s="17"/>
      <c r="H35" s="18">
        <v>57763</v>
      </c>
      <c r="I35" s="17"/>
      <c r="J35" s="18">
        <v>15401</v>
      </c>
      <c r="K35" s="17"/>
    </row>
    <row r="36" spans="1:11" x14ac:dyDescent="0.25">
      <c r="A36" s="17" t="s">
        <v>144</v>
      </c>
      <c r="B36" s="19" t="s">
        <v>29</v>
      </c>
      <c r="C36" s="17"/>
      <c r="D36" s="19" t="s">
        <v>29</v>
      </c>
      <c r="E36" s="17"/>
      <c r="F36" s="19" t="s">
        <v>29</v>
      </c>
      <c r="G36" s="17"/>
      <c r="H36" s="18">
        <v>57763</v>
      </c>
      <c r="I36" s="17"/>
      <c r="J36" s="18">
        <v>15401</v>
      </c>
      <c r="K36" s="17"/>
    </row>
    <row r="37" spans="1:11" x14ac:dyDescent="0.25">
      <c r="A37" s="17" t="s">
        <v>52</v>
      </c>
      <c r="B37" s="18">
        <v>87425</v>
      </c>
      <c r="C37" s="17"/>
      <c r="D37" s="18">
        <v>86978</v>
      </c>
      <c r="E37" s="17"/>
      <c r="F37" s="18">
        <v>85088</v>
      </c>
      <c r="G37" s="17"/>
      <c r="H37" s="18">
        <v>81777</v>
      </c>
      <c r="I37" s="17"/>
      <c r="J37" s="18">
        <v>81479</v>
      </c>
      <c r="K37" s="17"/>
    </row>
    <row r="38" spans="1:11" x14ac:dyDescent="0.25">
      <c r="A38" s="17" t="s">
        <v>53</v>
      </c>
      <c r="B38" s="18">
        <v>88666</v>
      </c>
      <c r="C38" s="17"/>
      <c r="D38" s="18">
        <v>87847</v>
      </c>
      <c r="E38" s="17"/>
      <c r="F38" s="18">
        <v>86347</v>
      </c>
      <c r="G38" s="17"/>
      <c r="H38" s="18">
        <v>83519</v>
      </c>
      <c r="I38" s="17"/>
      <c r="J38" s="18">
        <v>82972</v>
      </c>
      <c r="K38" s="17"/>
    </row>
    <row r="39" spans="1:11" x14ac:dyDescent="0.25">
      <c r="A39" s="17" t="s">
        <v>54</v>
      </c>
      <c r="B39" s="18">
        <v>87727</v>
      </c>
      <c r="C39" s="17"/>
      <c r="D39" s="18">
        <v>87128</v>
      </c>
      <c r="E39" s="17"/>
      <c r="F39" s="18">
        <v>86774</v>
      </c>
      <c r="G39" s="17"/>
      <c r="H39" s="18">
        <v>84196</v>
      </c>
      <c r="I39" s="17"/>
      <c r="J39" s="18">
        <v>81535</v>
      </c>
      <c r="K39" s="17"/>
    </row>
    <row r="40" spans="1:11" x14ac:dyDescent="0.25">
      <c r="A40" s="17" t="s">
        <v>143</v>
      </c>
      <c r="B40" s="26">
        <v>2.4300000000000002</v>
      </c>
      <c r="C40" s="17"/>
      <c r="D40" s="26">
        <v>1.79</v>
      </c>
      <c r="E40" s="17"/>
      <c r="F40" s="26">
        <v>0.59</v>
      </c>
      <c r="G40" s="17"/>
      <c r="H40" s="26">
        <v>0.71</v>
      </c>
      <c r="I40" s="17"/>
      <c r="J40" s="26">
        <v>0.19</v>
      </c>
      <c r="K40" s="17"/>
    </row>
    <row r="41" spans="1:11" x14ac:dyDescent="0.25">
      <c r="A41" s="17" t="s">
        <v>142</v>
      </c>
      <c r="B41" s="27">
        <v>2.4</v>
      </c>
      <c r="C41" s="17"/>
      <c r="D41" s="26">
        <v>1.77</v>
      </c>
      <c r="E41" s="17"/>
      <c r="F41" s="26">
        <v>0.57999999999999996</v>
      </c>
      <c r="G41" s="17"/>
      <c r="H41" s="26">
        <v>0.69</v>
      </c>
      <c r="I41" s="17"/>
      <c r="J41" s="26">
        <v>0.19</v>
      </c>
      <c r="K41" s="17"/>
    </row>
    <row r="42" spans="1:11" x14ac:dyDescent="0.25">
      <c r="A42" s="17" t="s">
        <v>55</v>
      </c>
      <c r="B42" s="18">
        <v>823</v>
      </c>
      <c r="C42" s="17"/>
      <c r="D42" s="18">
        <v>701</v>
      </c>
      <c r="E42" s="17"/>
      <c r="F42" s="18">
        <v>790</v>
      </c>
      <c r="G42" s="17"/>
      <c r="H42" s="18">
        <v>647</v>
      </c>
      <c r="I42" s="17"/>
      <c r="J42" s="18">
        <v>565</v>
      </c>
      <c r="K42" s="17"/>
    </row>
    <row r="43" spans="1:11" x14ac:dyDescent="0.25">
      <c r="A43" s="17" t="s">
        <v>56</v>
      </c>
      <c r="B43" s="18">
        <v>38</v>
      </c>
      <c r="C43" s="17"/>
      <c r="D43" s="18">
        <v>33</v>
      </c>
      <c r="E43" s="17"/>
      <c r="F43" s="18">
        <v>32</v>
      </c>
      <c r="G43" s="17"/>
      <c r="H43" s="18">
        <v>26</v>
      </c>
      <c r="I43" s="17"/>
      <c r="J43" s="18">
        <v>27</v>
      </c>
      <c r="K43" s="17"/>
    </row>
    <row r="44" spans="1:11" x14ac:dyDescent="0.25">
      <c r="A44" s="17" t="s">
        <v>31</v>
      </c>
      <c r="B44" s="18">
        <v>740</v>
      </c>
      <c r="C44" s="17"/>
      <c r="D44" s="18">
        <v>-391</v>
      </c>
      <c r="E44" s="17"/>
      <c r="F44" s="18">
        <v>98</v>
      </c>
      <c r="G44" s="17"/>
      <c r="H44" s="18">
        <v>-137</v>
      </c>
      <c r="I44" s="17"/>
      <c r="J44" s="19" t="s">
        <v>29</v>
      </c>
      <c r="K44" s="17"/>
    </row>
  </sheetData>
  <sheetProtection formatCells="0" formatColumns="0" formatRows="0" insertColumns="0" insertRows="0" insertHyperlinks="0" deleteColumns="0" deleteRows="0" sort="0" autoFilter="0" pivotTables="0"/>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C5C5BB-8AFA-491D-8804-C7FA908A12D5}">
  <dimension ref="A4:K77"/>
  <sheetViews>
    <sheetView topLeftCell="A15" zoomScale="160" zoomScaleNormal="160" workbookViewId="0">
      <selection activeCell="B38" sqref="B38"/>
    </sheetView>
  </sheetViews>
  <sheetFormatPr defaultRowHeight="13.2" x14ac:dyDescent="0.25"/>
  <cols>
    <col min="1" max="1" width="48" style="16" bestFit="1" customWidth="1"/>
    <col min="2" max="2" width="12.44140625" style="16" bestFit="1" customWidth="1"/>
    <col min="3" max="3" width="8.88671875" style="16"/>
    <col min="4" max="4" width="12.44140625" style="16" bestFit="1" customWidth="1"/>
    <col min="5" max="5" width="8.88671875" style="16"/>
    <col min="6" max="6" width="12.44140625" style="16" bestFit="1" customWidth="1"/>
    <col min="7" max="7" width="8.88671875" style="16"/>
    <col min="8" max="8" width="12.88671875" style="16" bestFit="1" customWidth="1"/>
    <col min="9" max="9" width="8.88671875" style="16"/>
    <col min="10" max="10" width="12.44140625" style="16" bestFit="1" customWidth="1"/>
    <col min="11" max="16384" width="8.88671875" style="16"/>
  </cols>
  <sheetData>
    <row r="4" spans="1:11" x14ac:dyDescent="0.25">
      <c r="A4" s="25" t="s">
        <v>0</v>
      </c>
    </row>
    <row r="5" spans="1:11" ht="21" x14ac:dyDescent="0.4">
      <c r="A5" s="24" t="s">
        <v>141</v>
      </c>
    </row>
    <row r="7" spans="1:11" ht="26.4" x14ac:dyDescent="0.25">
      <c r="A7" s="23" t="s">
        <v>1</v>
      </c>
    </row>
    <row r="10" spans="1:11" x14ac:dyDescent="0.25">
      <c r="A10" s="22" t="s">
        <v>49</v>
      </c>
    </row>
    <row r="11" spans="1:11" x14ac:dyDescent="0.25">
      <c r="A11" s="20" t="s">
        <v>48</v>
      </c>
      <c r="B11" s="21" t="s">
        <v>140</v>
      </c>
      <c r="C11" s="20"/>
      <c r="D11" s="21" t="s">
        <v>139</v>
      </c>
      <c r="E11" s="20"/>
      <c r="F11" s="21" t="s">
        <v>138</v>
      </c>
      <c r="G11" s="20"/>
      <c r="H11" s="21" t="s">
        <v>137</v>
      </c>
      <c r="I11" s="20"/>
      <c r="J11" s="21" t="s">
        <v>136</v>
      </c>
      <c r="K11" s="20"/>
    </row>
    <row r="12" spans="1:11" x14ac:dyDescent="0.25">
      <c r="A12" s="20" t="s">
        <v>47</v>
      </c>
      <c r="B12" s="21" t="s">
        <v>46</v>
      </c>
      <c r="C12" s="20"/>
      <c r="D12" s="21" t="s">
        <v>46</v>
      </c>
      <c r="E12" s="20"/>
      <c r="F12" s="21" t="s">
        <v>46</v>
      </c>
      <c r="G12" s="20"/>
      <c r="H12" s="21" t="s">
        <v>46</v>
      </c>
      <c r="I12" s="20"/>
      <c r="J12" s="21" t="s">
        <v>46</v>
      </c>
      <c r="K12" s="20"/>
    </row>
    <row r="13" spans="1:11" x14ac:dyDescent="0.25">
      <c r="A13" s="20" t="s">
        <v>45</v>
      </c>
      <c r="B13" s="21" t="s">
        <v>44</v>
      </c>
      <c r="C13" s="20"/>
      <c r="D13" s="21" t="s">
        <v>44</v>
      </c>
      <c r="E13" s="20"/>
      <c r="F13" s="21" t="s">
        <v>44</v>
      </c>
      <c r="G13" s="20"/>
      <c r="H13" s="21" t="s">
        <v>135</v>
      </c>
      <c r="I13" s="20"/>
      <c r="J13" s="21" t="s">
        <v>44</v>
      </c>
      <c r="K13" s="20"/>
    </row>
    <row r="14" spans="1:11" x14ac:dyDescent="0.25">
      <c r="A14" s="20" t="s">
        <v>43</v>
      </c>
      <c r="B14" s="21" t="s">
        <v>42</v>
      </c>
      <c r="C14" s="20"/>
      <c r="D14" s="21" t="s">
        <v>42</v>
      </c>
      <c r="E14" s="20"/>
      <c r="F14" s="21" t="s">
        <v>42</v>
      </c>
      <c r="G14" s="20"/>
      <c r="H14" s="21" t="s">
        <v>42</v>
      </c>
      <c r="I14" s="20"/>
      <c r="J14" s="21" t="s">
        <v>42</v>
      </c>
      <c r="K14" s="20"/>
    </row>
    <row r="15" spans="1:11" x14ac:dyDescent="0.25">
      <c r="A15" s="20" t="s">
        <v>41</v>
      </c>
      <c r="B15" s="21" t="s">
        <v>40</v>
      </c>
      <c r="C15" s="20"/>
      <c r="D15" s="21" t="s">
        <v>40</v>
      </c>
      <c r="E15" s="20"/>
      <c r="F15" s="21" t="s">
        <v>40</v>
      </c>
      <c r="G15" s="20"/>
      <c r="H15" s="21" t="s">
        <v>40</v>
      </c>
      <c r="I15" s="20"/>
      <c r="J15" s="21" t="s">
        <v>40</v>
      </c>
      <c r="K15" s="20"/>
    </row>
    <row r="16" spans="1:11" x14ac:dyDescent="0.25">
      <c r="A16" s="17" t="s">
        <v>73</v>
      </c>
      <c r="B16" s="18">
        <v>312189</v>
      </c>
      <c r="C16" s="17"/>
      <c r="D16" s="18">
        <v>253283</v>
      </c>
      <c r="E16" s="17"/>
      <c r="F16" s="18">
        <v>72515</v>
      </c>
      <c r="G16" s="17"/>
      <c r="H16" s="18">
        <v>80051</v>
      </c>
      <c r="I16" s="17"/>
      <c r="J16" s="18">
        <v>53650</v>
      </c>
      <c r="K16" s="17"/>
    </row>
    <row r="17" spans="1:11" x14ac:dyDescent="0.25">
      <c r="A17" s="17" t="s">
        <v>134</v>
      </c>
      <c r="B17" s="18">
        <v>111130</v>
      </c>
      <c r="C17" s="17"/>
      <c r="D17" s="18">
        <v>66717</v>
      </c>
      <c r="E17" s="17"/>
      <c r="F17" s="18">
        <v>82688</v>
      </c>
      <c r="G17" s="17"/>
      <c r="H17" s="18">
        <v>59428</v>
      </c>
      <c r="I17" s="17"/>
      <c r="J17" s="18">
        <v>67252</v>
      </c>
      <c r="K17" s="17"/>
    </row>
    <row r="18" spans="1:11" x14ac:dyDescent="0.25">
      <c r="A18" s="17" t="s">
        <v>133</v>
      </c>
      <c r="B18" s="18">
        <v>1600</v>
      </c>
      <c r="C18" s="17"/>
      <c r="D18" s="18">
        <v>1300</v>
      </c>
      <c r="E18" s="17"/>
      <c r="F18" s="18">
        <v>0</v>
      </c>
      <c r="G18" s="17"/>
      <c r="H18" s="18">
        <v>100</v>
      </c>
      <c r="I18" s="17"/>
      <c r="J18" s="18">
        <v>100</v>
      </c>
      <c r="K18" s="17"/>
    </row>
    <row r="19" spans="1:11" x14ac:dyDescent="0.25">
      <c r="A19" s="17" t="s">
        <v>132</v>
      </c>
      <c r="B19" s="18">
        <v>109530</v>
      </c>
      <c r="C19" s="17"/>
      <c r="D19" s="18">
        <v>65417</v>
      </c>
      <c r="E19" s="17"/>
      <c r="F19" s="18">
        <v>82688</v>
      </c>
      <c r="G19" s="17"/>
      <c r="H19" s="18">
        <v>59328</v>
      </c>
      <c r="I19" s="17"/>
      <c r="J19" s="18">
        <v>67152</v>
      </c>
      <c r="K19" s="17"/>
    </row>
    <row r="20" spans="1:11" x14ac:dyDescent="0.25">
      <c r="A20" s="17" t="s">
        <v>79</v>
      </c>
      <c r="B20" s="18">
        <v>318864</v>
      </c>
      <c r="C20" s="17"/>
      <c r="D20" s="18">
        <v>140111</v>
      </c>
      <c r="E20" s="17"/>
      <c r="F20" s="18">
        <v>185700</v>
      </c>
      <c r="G20" s="17"/>
      <c r="H20" s="18">
        <v>145423</v>
      </c>
      <c r="I20" s="17"/>
      <c r="J20" s="18">
        <v>175098</v>
      </c>
      <c r="K20" s="17"/>
    </row>
    <row r="21" spans="1:11" x14ac:dyDescent="0.25">
      <c r="A21" s="17" t="s">
        <v>131</v>
      </c>
      <c r="B21" s="19" t="s">
        <v>29</v>
      </c>
      <c r="C21" s="17"/>
      <c r="D21" s="19" t="s">
        <v>29</v>
      </c>
      <c r="E21" s="17"/>
      <c r="F21" s="19" t="s">
        <v>29</v>
      </c>
      <c r="G21" s="17"/>
      <c r="H21" s="19" t="s">
        <v>29</v>
      </c>
      <c r="I21" s="17"/>
      <c r="J21" s="18">
        <v>170</v>
      </c>
      <c r="K21" s="17"/>
    </row>
    <row r="22" spans="1:11" x14ac:dyDescent="0.25">
      <c r="A22" s="17" t="s">
        <v>130</v>
      </c>
      <c r="B22" s="18">
        <v>16110</v>
      </c>
      <c r="C22" s="17"/>
      <c r="D22" s="18">
        <v>12174</v>
      </c>
      <c r="E22" s="17"/>
      <c r="F22" s="19" t="s">
        <v>29</v>
      </c>
      <c r="G22" s="17"/>
      <c r="H22" s="19" t="s">
        <v>29</v>
      </c>
      <c r="I22" s="17"/>
      <c r="J22" s="19" t="s">
        <v>29</v>
      </c>
      <c r="K22" s="17"/>
    </row>
    <row r="23" spans="1:11" x14ac:dyDescent="0.25">
      <c r="A23" s="17" t="s">
        <v>129</v>
      </c>
      <c r="B23" s="18">
        <v>9417</v>
      </c>
      <c r="C23" s="17"/>
      <c r="D23" s="18">
        <v>433</v>
      </c>
      <c r="E23" s="17"/>
      <c r="F23" s="19" t="s">
        <v>29</v>
      </c>
      <c r="G23" s="17"/>
      <c r="H23" s="19" t="s">
        <v>29</v>
      </c>
      <c r="I23" s="17"/>
      <c r="J23" s="19" t="s">
        <v>29</v>
      </c>
      <c r="K23" s="17"/>
    </row>
    <row r="24" spans="1:11" x14ac:dyDescent="0.25">
      <c r="A24" s="17" t="s">
        <v>128</v>
      </c>
      <c r="B24" s="18">
        <v>4057</v>
      </c>
      <c r="C24" s="17"/>
      <c r="D24" s="18">
        <v>5079</v>
      </c>
      <c r="E24" s="17"/>
      <c r="F24" s="19" t="s">
        <v>29</v>
      </c>
      <c r="G24" s="17"/>
      <c r="H24" s="19" t="s">
        <v>29</v>
      </c>
      <c r="I24" s="17"/>
      <c r="J24" s="19" t="s">
        <v>29</v>
      </c>
      <c r="K24" s="17"/>
    </row>
    <row r="25" spans="1:11" x14ac:dyDescent="0.25">
      <c r="A25" s="17" t="s">
        <v>60</v>
      </c>
      <c r="B25" s="18">
        <v>29584</v>
      </c>
      <c r="C25" s="17"/>
      <c r="D25" s="18">
        <v>17686</v>
      </c>
      <c r="E25" s="17"/>
      <c r="F25" s="18">
        <v>19644</v>
      </c>
      <c r="G25" s="17"/>
      <c r="H25" s="18">
        <v>12211</v>
      </c>
      <c r="I25" s="17"/>
      <c r="J25" s="18">
        <v>6964</v>
      </c>
      <c r="K25" s="17"/>
    </row>
    <row r="26" spans="1:11" x14ac:dyDescent="0.25">
      <c r="A26" s="17" t="s">
        <v>39</v>
      </c>
      <c r="B26" s="18">
        <v>770167</v>
      </c>
      <c r="C26" s="17"/>
      <c r="D26" s="18">
        <v>476497</v>
      </c>
      <c r="E26" s="17"/>
      <c r="F26" s="18">
        <v>360547</v>
      </c>
      <c r="G26" s="17"/>
      <c r="H26" s="18">
        <v>297013</v>
      </c>
      <c r="I26" s="17"/>
      <c r="J26" s="18">
        <v>303034</v>
      </c>
      <c r="K26" s="17"/>
    </row>
    <row r="27" spans="1:11" x14ac:dyDescent="0.25">
      <c r="A27" s="17" t="s">
        <v>127</v>
      </c>
      <c r="B27" s="18">
        <v>89611</v>
      </c>
      <c r="C27" s="17"/>
      <c r="D27" s="18">
        <v>60331</v>
      </c>
      <c r="E27" s="17"/>
      <c r="F27" s="18">
        <v>56375</v>
      </c>
      <c r="G27" s="17"/>
      <c r="H27" s="18">
        <v>45614</v>
      </c>
      <c r="I27" s="17"/>
      <c r="J27" s="18">
        <v>41188</v>
      </c>
      <c r="K27" s="17"/>
    </row>
    <row r="28" spans="1:11" x14ac:dyDescent="0.25">
      <c r="A28" s="17" t="s">
        <v>126</v>
      </c>
      <c r="B28" s="18">
        <v>10055</v>
      </c>
      <c r="C28" s="17"/>
      <c r="D28" s="18">
        <v>8204</v>
      </c>
      <c r="E28" s="17"/>
      <c r="F28" s="18">
        <v>7721</v>
      </c>
      <c r="G28" s="17"/>
      <c r="H28" s="18">
        <v>5752</v>
      </c>
      <c r="I28" s="17"/>
      <c r="J28" s="18">
        <v>5590</v>
      </c>
      <c r="K28" s="17"/>
    </row>
    <row r="29" spans="1:11" x14ac:dyDescent="0.25">
      <c r="A29" s="17" t="s">
        <v>125</v>
      </c>
      <c r="B29" s="18">
        <v>84169</v>
      </c>
      <c r="C29" s="17"/>
      <c r="D29" s="18">
        <v>63343</v>
      </c>
      <c r="E29" s="17"/>
      <c r="F29" s="18">
        <v>52930</v>
      </c>
      <c r="G29" s="17"/>
      <c r="H29" s="18">
        <v>41209</v>
      </c>
      <c r="I29" s="17"/>
      <c r="J29" s="18">
        <v>28774</v>
      </c>
      <c r="K29" s="17"/>
    </row>
    <row r="30" spans="1:11" x14ac:dyDescent="0.25">
      <c r="A30" s="17" t="s">
        <v>74</v>
      </c>
      <c r="B30" s="18">
        <v>42399</v>
      </c>
      <c r="C30" s="17"/>
      <c r="D30" s="18">
        <v>37933</v>
      </c>
      <c r="E30" s="17"/>
      <c r="F30" s="18">
        <v>35419</v>
      </c>
      <c r="G30" s="17"/>
      <c r="H30" s="18">
        <v>29079</v>
      </c>
      <c r="I30" s="17"/>
      <c r="J30" s="18">
        <v>26154</v>
      </c>
      <c r="K30" s="17"/>
    </row>
    <row r="31" spans="1:11" x14ac:dyDescent="0.25">
      <c r="A31" s="17" t="s">
        <v>124</v>
      </c>
      <c r="B31" s="18">
        <v>10725</v>
      </c>
      <c r="C31" s="17"/>
      <c r="D31" s="18">
        <v>1208</v>
      </c>
      <c r="E31" s="17"/>
      <c r="F31" s="18">
        <v>1208</v>
      </c>
      <c r="G31" s="17"/>
      <c r="H31" s="19" t="s">
        <v>29</v>
      </c>
      <c r="I31" s="17"/>
      <c r="J31" s="19" t="s">
        <v>29</v>
      </c>
      <c r="K31" s="17"/>
    </row>
    <row r="32" spans="1:11" x14ac:dyDescent="0.25">
      <c r="A32" s="17" t="s">
        <v>123</v>
      </c>
      <c r="B32" s="18">
        <v>236959</v>
      </c>
      <c r="C32" s="17"/>
      <c r="D32" s="18">
        <v>171019</v>
      </c>
      <c r="E32" s="17"/>
      <c r="F32" s="18">
        <v>153653</v>
      </c>
      <c r="G32" s="17"/>
      <c r="H32" s="18">
        <v>121654</v>
      </c>
      <c r="I32" s="17"/>
      <c r="J32" s="18">
        <v>101706</v>
      </c>
      <c r="K32" s="17"/>
    </row>
    <row r="33" spans="1:11" x14ac:dyDescent="0.25">
      <c r="A33" s="17" t="s">
        <v>122</v>
      </c>
      <c r="B33" s="18">
        <v>117915</v>
      </c>
      <c r="C33" s="17"/>
      <c r="D33" s="18">
        <v>92944</v>
      </c>
      <c r="E33" s="17"/>
      <c r="F33" s="18">
        <v>71043</v>
      </c>
      <c r="G33" s="17"/>
      <c r="H33" s="18">
        <v>47557</v>
      </c>
      <c r="I33" s="17"/>
      <c r="J33" s="18">
        <v>27923</v>
      </c>
      <c r="K33" s="17"/>
    </row>
    <row r="34" spans="1:11" x14ac:dyDescent="0.25">
      <c r="A34" s="17" t="s">
        <v>75</v>
      </c>
      <c r="B34" s="18">
        <v>119044</v>
      </c>
      <c r="C34" s="17"/>
      <c r="D34" s="18">
        <v>78075</v>
      </c>
      <c r="E34" s="17"/>
      <c r="F34" s="18">
        <v>82610</v>
      </c>
      <c r="G34" s="17"/>
      <c r="H34" s="18">
        <v>74097</v>
      </c>
      <c r="I34" s="17"/>
      <c r="J34" s="18">
        <v>73783</v>
      </c>
      <c r="K34" s="17"/>
    </row>
    <row r="35" spans="1:11" x14ac:dyDescent="0.25">
      <c r="A35" s="17" t="s">
        <v>121</v>
      </c>
      <c r="B35" s="18">
        <v>54971</v>
      </c>
      <c r="C35" s="17"/>
      <c r="D35" s="18">
        <v>34090</v>
      </c>
      <c r="E35" s="17"/>
      <c r="F35" s="18">
        <v>37768</v>
      </c>
      <c r="G35" s="17"/>
      <c r="H35" s="19" t="s">
        <v>29</v>
      </c>
      <c r="I35" s="17"/>
      <c r="J35" s="19" t="s">
        <v>29</v>
      </c>
      <c r="K35" s="17"/>
    </row>
    <row r="36" spans="1:11" x14ac:dyDescent="0.25">
      <c r="A36" s="17" t="s">
        <v>120</v>
      </c>
      <c r="B36" s="18">
        <v>54293</v>
      </c>
      <c r="C36" s="17"/>
      <c r="D36" s="18">
        <v>54293</v>
      </c>
      <c r="E36" s="17"/>
      <c r="F36" s="18">
        <v>54293</v>
      </c>
      <c r="G36" s="17"/>
      <c r="H36" s="18">
        <v>54293</v>
      </c>
      <c r="I36" s="17"/>
      <c r="J36" s="18">
        <v>54293</v>
      </c>
      <c r="K36" s="17"/>
    </row>
    <row r="37" spans="1:11" x14ac:dyDescent="0.25">
      <c r="A37" s="17" t="s">
        <v>119</v>
      </c>
      <c r="B37" s="18">
        <v>95314</v>
      </c>
      <c r="C37" s="17"/>
      <c r="D37" s="18">
        <v>92078</v>
      </c>
      <c r="E37" s="17"/>
      <c r="F37" s="18">
        <v>90850</v>
      </c>
      <c r="G37" s="17"/>
      <c r="H37" s="18">
        <v>80019</v>
      </c>
      <c r="I37" s="17"/>
      <c r="J37" s="18">
        <v>74302</v>
      </c>
      <c r="K37" s="17"/>
    </row>
    <row r="38" spans="1:11" x14ac:dyDescent="0.25">
      <c r="A38" s="17" t="s">
        <v>118</v>
      </c>
      <c r="B38" s="18">
        <v>2575</v>
      </c>
      <c r="C38" s="17"/>
      <c r="D38" s="19" t="s">
        <v>29</v>
      </c>
      <c r="E38" s="17"/>
      <c r="F38" s="19" t="s">
        <v>29</v>
      </c>
      <c r="G38" s="17"/>
      <c r="H38" s="19" t="s">
        <v>29</v>
      </c>
      <c r="I38" s="17"/>
      <c r="J38" s="19" t="s">
        <v>29</v>
      </c>
      <c r="K38" s="17"/>
    </row>
    <row r="39" spans="1:11" x14ac:dyDescent="0.25">
      <c r="A39" s="17" t="s">
        <v>36</v>
      </c>
      <c r="B39" s="19" t="s">
        <v>29</v>
      </c>
      <c r="C39" s="17"/>
      <c r="D39" s="18">
        <v>1062</v>
      </c>
      <c r="E39" s="17"/>
      <c r="F39" s="18">
        <v>1082</v>
      </c>
      <c r="G39" s="17"/>
      <c r="H39" s="18">
        <v>7777</v>
      </c>
      <c r="I39" s="17"/>
      <c r="J39" s="18">
        <v>10004</v>
      </c>
      <c r="K39" s="17"/>
    </row>
    <row r="40" spans="1:11" x14ac:dyDescent="0.25">
      <c r="A40" s="17" t="s">
        <v>117</v>
      </c>
      <c r="B40" s="19" t="s">
        <v>29</v>
      </c>
      <c r="C40" s="17"/>
      <c r="D40" s="18">
        <v>972</v>
      </c>
      <c r="E40" s="17"/>
      <c r="F40" s="18">
        <v>2389</v>
      </c>
      <c r="G40" s="17"/>
      <c r="H40" s="18">
        <v>1014</v>
      </c>
      <c r="I40" s="17"/>
      <c r="J40" s="18">
        <v>1011</v>
      </c>
      <c r="K40" s="17"/>
    </row>
    <row r="41" spans="1:11" x14ac:dyDescent="0.25">
      <c r="A41" s="17" t="s">
        <v>38</v>
      </c>
      <c r="B41" s="18">
        <v>1096364</v>
      </c>
      <c r="C41" s="17"/>
      <c r="D41" s="18">
        <v>737067</v>
      </c>
      <c r="E41" s="17"/>
      <c r="F41" s="18">
        <v>629539</v>
      </c>
      <c r="G41" s="17"/>
      <c r="H41" s="18">
        <v>514213</v>
      </c>
      <c r="I41" s="17"/>
      <c r="J41" s="18">
        <v>516427</v>
      </c>
      <c r="K41" s="17"/>
    </row>
    <row r="42" spans="1:11" x14ac:dyDescent="0.25">
      <c r="A42" s="17" t="s">
        <v>37</v>
      </c>
      <c r="B42" s="18">
        <v>191319</v>
      </c>
      <c r="C42" s="17"/>
      <c r="D42" s="18">
        <v>123621</v>
      </c>
      <c r="E42" s="17"/>
      <c r="F42" s="18">
        <v>83823</v>
      </c>
      <c r="G42" s="17"/>
      <c r="H42" s="18">
        <v>68737</v>
      </c>
      <c r="I42" s="17"/>
      <c r="J42" s="18">
        <v>40342</v>
      </c>
      <c r="K42" s="17"/>
    </row>
    <row r="43" spans="1:11" x14ac:dyDescent="0.25">
      <c r="A43" s="17" t="s">
        <v>116</v>
      </c>
      <c r="B43" s="19" t="s">
        <v>29</v>
      </c>
      <c r="C43" s="17"/>
      <c r="D43" s="19" t="s">
        <v>29</v>
      </c>
      <c r="E43" s="17"/>
      <c r="F43" s="18">
        <v>12454</v>
      </c>
      <c r="G43" s="17"/>
      <c r="H43" s="19" t="s">
        <v>29</v>
      </c>
      <c r="I43" s="17"/>
      <c r="J43" s="19" t="s">
        <v>29</v>
      </c>
      <c r="K43" s="17"/>
    </row>
    <row r="44" spans="1:11" x14ac:dyDescent="0.25">
      <c r="A44" s="17" t="s">
        <v>115</v>
      </c>
      <c r="B44" s="18">
        <v>54723</v>
      </c>
      <c r="C44" s="17"/>
      <c r="D44" s="18">
        <v>22047</v>
      </c>
      <c r="E44" s="17"/>
      <c r="F44" s="19" t="s">
        <v>29</v>
      </c>
      <c r="G44" s="17"/>
      <c r="H44" s="19" t="s">
        <v>29</v>
      </c>
      <c r="I44" s="17"/>
      <c r="J44" s="19" t="s">
        <v>29</v>
      </c>
      <c r="K44" s="17"/>
    </row>
    <row r="45" spans="1:11" x14ac:dyDescent="0.25">
      <c r="A45" s="17" t="s">
        <v>114</v>
      </c>
      <c r="B45" s="18">
        <v>20761</v>
      </c>
      <c r="C45" s="17"/>
      <c r="D45" s="18">
        <v>11074</v>
      </c>
      <c r="E45" s="17"/>
      <c r="F45" s="18">
        <v>4499</v>
      </c>
      <c r="G45" s="17"/>
      <c r="H45" s="19" t="s">
        <v>29</v>
      </c>
      <c r="I45" s="17"/>
      <c r="J45" s="19" t="s">
        <v>29</v>
      </c>
      <c r="K45" s="17"/>
    </row>
    <row r="46" spans="1:11" x14ac:dyDescent="0.25">
      <c r="A46" s="17" t="s">
        <v>113</v>
      </c>
      <c r="B46" s="18">
        <v>11954</v>
      </c>
      <c r="C46" s="17"/>
      <c r="D46" s="18">
        <v>10920</v>
      </c>
      <c r="E46" s="17"/>
      <c r="F46" s="18">
        <v>6976</v>
      </c>
      <c r="G46" s="17"/>
      <c r="H46" s="19" t="s">
        <v>29</v>
      </c>
      <c r="I46" s="17"/>
      <c r="J46" s="19" t="s">
        <v>29</v>
      </c>
      <c r="K46" s="17"/>
    </row>
    <row r="47" spans="1:11" x14ac:dyDescent="0.25">
      <c r="A47" s="17" t="s">
        <v>112</v>
      </c>
      <c r="B47" s="18">
        <v>14688</v>
      </c>
      <c r="C47" s="17"/>
      <c r="D47" s="18">
        <v>12675</v>
      </c>
      <c r="E47" s="17"/>
      <c r="F47" s="18">
        <v>3300</v>
      </c>
      <c r="G47" s="17"/>
      <c r="H47" s="19" t="s">
        <v>29</v>
      </c>
      <c r="I47" s="17"/>
      <c r="J47" s="19" t="s">
        <v>29</v>
      </c>
      <c r="K47" s="17"/>
    </row>
    <row r="48" spans="1:11" x14ac:dyDescent="0.25">
      <c r="A48" s="17" t="s">
        <v>111</v>
      </c>
      <c r="B48" s="18">
        <v>10276</v>
      </c>
      <c r="C48" s="17"/>
      <c r="D48" s="18">
        <v>8936</v>
      </c>
      <c r="E48" s="17"/>
      <c r="F48" s="18">
        <v>6584</v>
      </c>
      <c r="G48" s="17"/>
      <c r="H48" s="19" t="s">
        <v>29</v>
      </c>
      <c r="I48" s="17"/>
      <c r="J48" s="19" t="s">
        <v>29</v>
      </c>
      <c r="K48" s="17"/>
    </row>
    <row r="49" spans="1:11" x14ac:dyDescent="0.25">
      <c r="A49" s="17" t="s">
        <v>110</v>
      </c>
      <c r="B49" s="18">
        <v>1616</v>
      </c>
      <c r="C49" s="17"/>
      <c r="D49" s="18">
        <v>4967</v>
      </c>
      <c r="E49" s="17"/>
      <c r="F49" s="19" t="s">
        <v>29</v>
      </c>
      <c r="G49" s="17"/>
      <c r="H49" s="19" t="s">
        <v>29</v>
      </c>
      <c r="I49" s="17"/>
      <c r="J49" s="19" t="s">
        <v>29</v>
      </c>
      <c r="K49" s="17"/>
    </row>
    <row r="50" spans="1:11" x14ac:dyDescent="0.25">
      <c r="A50" s="17" t="s">
        <v>109</v>
      </c>
      <c r="B50" s="18">
        <v>88</v>
      </c>
      <c r="C50" s="17"/>
      <c r="D50" s="18">
        <v>89</v>
      </c>
      <c r="E50" s="17"/>
      <c r="F50" s="18">
        <v>420</v>
      </c>
      <c r="G50" s="17"/>
      <c r="H50" s="19" t="s">
        <v>29</v>
      </c>
      <c r="I50" s="17"/>
      <c r="J50" s="19" t="s">
        <v>29</v>
      </c>
      <c r="K50" s="17"/>
    </row>
    <row r="51" spans="1:11" x14ac:dyDescent="0.25">
      <c r="A51" s="17" t="s">
        <v>108</v>
      </c>
      <c r="B51" s="18">
        <v>18203</v>
      </c>
      <c r="C51" s="17"/>
      <c r="D51" s="18">
        <v>18360</v>
      </c>
      <c r="E51" s="17"/>
      <c r="F51" s="18">
        <v>7855</v>
      </c>
      <c r="G51" s="17"/>
      <c r="H51" s="19" t="s">
        <v>29</v>
      </c>
      <c r="I51" s="17"/>
      <c r="J51" s="19" t="s">
        <v>29</v>
      </c>
      <c r="K51" s="17"/>
    </row>
    <row r="52" spans="1:11" x14ac:dyDescent="0.25">
      <c r="A52" s="17" t="s">
        <v>107</v>
      </c>
      <c r="B52" s="18">
        <v>132309</v>
      </c>
      <c r="C52" s="17"/>
      <c r="D52" s="18">
        <v>89068</v>
      </c>
      <c r="E52" s="17"/>
      <c r="F52" s="18">
        <v>42088</v>
      </c>
      <c r="G52" s="17"/>
      <c r="H52" s="18">
        <v>53022</v>
      </c>
      <c r="I52" s="17"/>
      <c r="J52" s="19" t="s">
        <v>29</v>
      </c>
      <c r="K52" s="17"/>
    </row>
    <row r="53" spans="1:11" x14ac:dyDescent="0.25">
      <c r="A53" s="17" t="s">
        <v>106</v>
      </c>
      <c r="B53" s="19" t="s">
        <v>29</v>
      </c>
      <c r="C53" s="17"/>
      <c r="D53" s="19" t="s">
        <v>29</v>
      </c>
      <c r="E53" s="17"/>
      <c r="F53" s="19" t="s">
        <v>29</v>
      </c>
      <c r="G53" s="17"/>
      <c r="H53" s="19" t="s">
        <v>29</v>
      </c>
      <c r="I53" s="17"/>
      <c r="J53" s="18">
        <v>45702</v>
      </c>
      <c r="K53" s="17"/>
    </row>
    <row r="54" spans="1:11" x14ac:dyDescent="0.25">
      <c r="A54" s="17" t="s">
        <v>105</v>
      </c>
      <c r="B54" s="18">
        <v>14514</v>
      </c>
      <c r="C54" s="17"/>
      <c r="D54" s="18">
        <v>18316</v>
      </c>
      <c r="E54" s="17"/>
      <c r="F54" s="18">
        <v>3329</v>
      </c>
      <c r="G54" s="17"/>
      <c r="H54" s="18">
        <v>6390</v>
      </c>
      <c r="I54" s="17"/>
      <c r="J54" s="18">
        <v>12280</v>
      </c>
      <c r="K54" s="17"/>
    </row>
    <row r="55" spans="1:11" x14ac:dyDescent="0.25">
      <c r="A55" s="17" t="s">
        <v>104</v>
      </c>
      <c r="B55" s="18">
        <v>30844</v>
      </c>
      <c r="C55" s="17"/>
      <c r="D55" s="18">
        <v>25810</v>
      </c>
      <c r="E55" s="17"/>
      <c r="F55" s="18">
        <v>18119</v>
      </c>
      <c r="G55" s="17"/>
      <c r="H55" s="18">
        <v>15551</v>
      </c>
      <c r="I55" s="17"/>
      <c r="J55" s="18">
        <v>6364</v>
      </c>
      <c r="K55" s="17"/>
    </row>
    <row r="56" spans="1:11" x14ac:dyDescent="0.25">
      <c r="A56" s="17" t="s">
        <v>103</v>
      </c>
      <c r="B56" s="18">
        <v>10167</v>
      </c>
      <c r="C56" s="17"/>
      <c r="D56" s="18">
        <v>8247</v>
      </c>
      <c r="E56" s="17"/>
      <c r="F56" s="18">
        <v>7768</v>
      </c>
      <c r="G56" s="17"/>
      <c r="H56" s="19" t="s">
        <v>29</v>
      </c>
      <c r="I56" s="17"/>
      <c r="J56" s="19" t="s">
        <v>29</v>
      </c>
      <c r="K56" s="17"/>
    </row>
    <row r="57" spans="1:11" x14ac:dyDescent="0.25">
      <c r="A57" s="17" t="s">
        <v>98</v>
      </c>
      <c r="B57" s="18">
        <v>24560</v>
      </c>
      <c r="C57" s="17"/>
      <c r="D57" s="18">
        <v>22697</v>
      </c>
      <c r="E57" s="17"/>
      <c r="F57" s="18">
        <v>15185</v>
      </c>
      <c r="G57" s="17"/>
      <c r="H57" s="18">
        <v>43638</v>
      </c>
      <c r="I57" s="17"/>
      <c r="J57" s="18">
        <v>47050</v>
      </c>
      <c r="K57" s="17"/>
    </row>
    <row r="58" spans="1:11" x14ac:dyDescent="0.25">
      <c r="A58" s="17" t="s">
        <v>76</v>
      </c>
      <c r="B58" s="19" t="s">
        <v>29</v>
      </c>
      <c r="C58" s="17"/>
      <c r="D58" s="19" t="s">
        <v>29</v>
      </c>
      <c r="E58" s="17"/>
      <c r="F58" s="19" t="s">
        <v>29</v>
      </c>
      <c r="G58" s="17"/>
      <c r="H58" s="19" t="s">
        <v>29</v>
      </c>
      <c r="I58" s="17"/>
      <c r="J58" s="18">
        <v>160</v>
      </c>
      <c r="K58" s="17"/>
    </row>
    <row r="59" spans="1:11" x14ac:dyDescent="0.25">
      <c r="A59" s="17" t="s">
        <v>35</v>
      </c>
      <c r="B59" s="18">
        <v>403713</v>
      </c>
      <c r="C59" s="17"/>
      <c r="D59" s="18">
        <v>287759</v>
      </c>
      <c r="E59" s="17"/>
      <c r="F59" s="18">
        <v>170312</v>
      </c>
      <c r="G59" s="17"/>
      <c r="H59" s="18">
        <v>187338</v>
      </c>
      <c r="I59" s="17"/>
      <c r="J59" s="18">
        <v>151898</v>
      </c>
      <c r="K59" s="17"/>
    </row>
    <row r="60" spans="1:11" x14ac:dyDescent="0.25">
      <c r="A60" s="17" t="s">
        <v>102</v>
      </c>
      <c r="B60" s="18">
        <v>112500</v>
      </c>
      <c r="C60" s="17"/>
      <c r="D60" s="18">
        <v>135000</v>
      </c>
      <c r="E60" s="17"/>
      <c r="F60" s="18">
        <v>300000</v>
      </c>
      <c r="G60" s="17"/>
      <c r="H60" s="18">
        <v>331388</v>
      </c>
      <c r="I60" s="17"/>
      <c r="J60" s="18">
        <v>481675</v>
      </c>
      <c r="K60" s="17"/>
    </row>
    <row r="61" spans="1:11" x14ac:dyDescent="0.25">
      <c r="A61" s="17" t="s">
        <v>101</v>
      </c>
      <c r="B61" s="18">
        <v>9359</v>
      </c>
      <c r="C61" s="17"/>
      <c r="D61" s="18">
        <v>950</v>
      </c>
      <c r="E61" s="17"/>
      <c r="F61" s="18">
        <v>1135</v>
      </c>
      <c r="G61" s="17"/>
      <c r="H61" s="19" t="s">
        <v>29</v>
      </c>
      <c r="I61" s="17"/>
      <c r="J61" s="19" t="s">
        <v>29</v>
      </c>
      <c r="K61" s="17"/>
    </row>
    <row r="62" spans="1:11" x14ac:dyDescent="0.25">
      <c r="A62" s="17" t="s">
        <v>100</v>
      </c>
      <c r="B62" s="19" t="s">
        <v>29</v>
      </c>
      <c r="C62" s="17"/>
      <c r="D62" s="19" t="s">
        <v>29</v>
      </c>
      <c r="E62" s="17"/>
      <c r="F62" s="19" t="s">
        <v>29</v>
      </c>
      <c r="G62" s="17"/>
      <c r="H62" s="18">
        <v>1500</v>
      </c>
      <c r="I62" s="17"/>
      <c r="J62" s="18">
        <v>3000</v>
      </c>
      <c r="K62" s="17"/>
    </row>
    <row r="63" spans="1:11" x14ac:dyDescent="0.25">
      <c r="A63" s="17" t="s">
        <v>99</v>
      </c>
      <c r="B63" s="18">
        <v>121859</v>
      </c>
      <c r="C63" s="17"/>
      <c r="D63" s="18">
        <v>135950</v>
      </c>
      <c r="E63" s="17"/>
      <c r="F63" s="18">
        <v>301135</v>
      </c>
      <c r="G63" s="17"/>
      <c r="H63" s="18">
        <v>332888</v>
      </c>
      <c r="I63" s="17"/>
      <c r="J63" s="18">
        <v>484675</v>
      </c>
      <c r="K63" s="17"/>
    </row>
    <row r="64" spans="1:11" x14ac:dyDescent="0.25">
      <c r="A64" s="17" t="s">
        <v>98</v>
      </c>
      <c r="B64" s="18">
        <v>22500</v>
      </c>
      <c r="C64" s="17"/>
      <c r="D64" s="18">
        <v>22500</v>
      </c>
      <c r="E64" s="17"/>
      <c r="F64" s="18">
        <v>15000</v>
      </c>
      <c r="G64" s="17"/>
      <c r="H64" s="18">
        <v>43638</v>
      </c>
      <c r="I64" s="17"/>
      <c r="J64" s="18">
        <v>47050</v>
      </c>
      <c r="K64" s="17"/>
    </row>
    <row r="65" spans="1:11" x14ac:dyDescent="0.25">
      <c r="A65" s="17" t="s">
        <v>97</v>
      </c>
      <c r="B65" s="18">
        <v>2060</v>
      </c>
      <c r="C65" s="17"/>
      <c r="D65" s="18">
        <v>197</v>
      </c>
      <c r="E65" s="17"/>
      <c r="F65" s="18">
        <v>185</v>
      </c>
      <c r="G65" s="17"/>
      <c r="H65" s="19" t="s">
        <v>29</v>
      </c>
      <c r="I65" s="17"/>
      <c r="J65" s="19" t="s">
        <v>29</v>
      </c>
      <c r="K65" s="17"/>
    </row>
    <row r="66" spans="1:11" x14ac:dyDescent="0.25">
      <c r="A66" s="17" t="s">
        <v>96</v>
      </c>
      <c r="B66" s="18">
        <v>97299</v>
      </c>
      <c r="C66" s="17"/>
      <c r="D66" s="18">
        <v>113253</v>
      </c>
      <c r="E66" s="17"/>
      <c r="F66" s="18">
        <v>285950</v>
      </c>
      <c r="G66" s="17"/>
      <c r="H66" s="18">
        <v>289250</v>
      </c>
      <c r="I66" s="17"/>
      <c r="J66" s="18">
        <v>437625</v>
      </c>
      <c r="K66" s="17"/>
    </row>
    <row r="67" spans="1:11" x14ac:dyDescent="0.25">
      <c r="A67" s="17" t="s">
        <v>95</v>
      </c>
      <c r="B67" s="18">
        <v>-1558</v>
      </c>
      <c r="C67" s="17"/>
      <c r="D67" s="18">
        <v>-2236</v>
      </c>
      <c r="E67" s="17"/>
      <c r="F67" s="18">
        <v>-4235</v>
      </c>
      <c r="G67" s="17"/>
      <c r="H67" s="18">
        <v>-4874</v>
      </c>
      <c r="I67" s="17"/>
      <c r="J67" s="18">
        <v>-8993</v>
      </c>
      <c r="K67" s="17"/>
    </row>
    <row r="68" spans="1:11" x14ac:dyDescent="0.25">
      <c r="A68" s="17" t="s">
        <v>94</v>
      </c>
      <c r="B68" s="18">
        <v>95741</v>
      </c>
      <c r="C68" s="17"/>
      <c r="D68" s="18">
        <v>111017</v>
      </c>
      <c r="E68" s="17"/>
      <c r="F68" s="18">
        <v>281715</v>
      </c>
      <c r="G68" s="17"/>
      <c r="H68" s="18">
        <v>284376</v>
      </c>
      <c r="I68" s="17"/>
      <c r="J68" s="18">
        <v>428632</v>
      </c>
      <c r="K68" s="17"/>
    </row>
    <row r="69" spans="1:11" x14ac:dyDescent="0.25">
      <c r="A69" s="17" t="s">
        <v>93</v>
      </c>
      <c r="B69" s="18">
        <v>55940</v>
      </c>
      <c r="C69" s="17"/>
      <c r="D69" s="18">
        <v>36546</v>
      </c>
      <c r="E69" s="17"/>
      <c r="F69" s="18">
        <v>42200</v>
      </c>
      <c r="G69" s="17"/>
      <c r="H69" s="19" t="s">
        <v>29</v>
      </c>
      <c r="I69" s="17"/>
      <c r="J69" s="19" t="s">
        <v>29</v>
      </c>
      <c r="K69" s="17"/>
    </row>
    <row r="70" spans="1:11" x14ac:dyDescent="0.25">
      <c r="A70" s="17" t="s">
        <v>80</v>
      </c>
      <c r="B70" s="18">
        <v>23147</v>
      </c>
      <c r="C70" s="17"/>
      <c r="D70" s="18">
        <v>13327</v>
      </c>
      <c r="E70" s="17"/>
      <c r="F70" s="18">
        <v>13307</v>
      </c>
      <c r="G70" s="17"/>
      <c r="H70" s="18">
        <v>13528</v>
      </c>
      <c r="I70" s="17"/>
      <c r="J70" s="18">
        <v>12128</v>
      </c>
      <c r="K70" s="17"/>
    </row>
    <row r="71" spans="1:11" x14ac:dyDescent="0.25">
      <c r="A71" s="17" t="s">
        <v>77</v>
      </c>
      <c r="B71" s="18">
        <v>578541</v>
      </c>
      <c r="C71" s="17"/>
      <c r="D71" s="18">
        <v>448649</v>
      </c>
      <c r="E71" s="17"/>
      <c r="F71" s="18">
        <v>507534</v>
      </c>
      <c r="G71" s="17"/>
      <c r="H71" s="18">
        <v>485242</v>
      </c>
      <c r="I71" s="17"/>
      <c r="J71" s="18">
        <v>592658</v>
      </c>
      <c r="K71" s="17"/>
    </row>
    <row r="72" spans="1:11" x14ac:dyDescent="0.25">
      <c r="A72" s="17" t="s">
        <v>34</v>
      </c>
      <c r="B72" s="18">
        <v>877</v>
      </c>
      <c r="C72" s="17"/>
      <c r="D72" s="18">
        <v>871</v>
      </c>
      <c r="E72" s="17"/>
      <c r="F72" s="18">
        <v>868</v>
      </c>
      <c r="G72" s="17"/>
      <c r="H72" s="18">
        <v>842</v>
      </c>
      <c r="I72" s="17"/>
      <c r="J72" s="18">
        <v>815</v>
      </c>
      <c r="K72" s="17"/>
    </row>
    <row r="73" spans="1:11" x14ac:dyDescent="0.25">
      <c r="A73" s="17" t="s">
        <v>33</v>
      </c>
      <c r="B73" s="18">
        <v>337735</v>
      </c>
      <c r="C73" s="17"/>
      <c r="D73" s="18">
        <v>321678</v>
      </c>
      <c r="E73" s="17"/>
      <c r="F73" s="18">
        <v>310678</v>
      </c>
      <c r="G73" s="17"/>
      <c r="H73" s="18">
        <v>268327</v>
      </c>
      <c r="I73" s="17"/>
      <c r="J73" s="18">
        <v>219095</v>
      </c>
      <c r="K73" s="17"/>
    </row>
    <row r="74" spans="1:11" x14ac:dyDescent="0.25">
      <c r="A74" s="17" t="s">
        <v>32</v>
      </c>
      <c r="B74" s="18">
        <v>178858</v>
      </c>
      <c r="C74" s="17"/>
      <c r="D74" s="18">
        <v>-33744</v>
      </c>
      <c r="E74" s="17"/>
      <c r="F74" s="18">
        <v>-189545</v>
      </c>
      <c r="G74" s="17"/>
      <c r="H74" s="18">
        <v>-240104</v>
      </c>
      <c r="I74" s="17"/>
      <c r="J74" s="18">
        <v>-296184</v>
      </c>
      <c r="K74" s="17"/>
    </row>
    <row r="75" spans="1:11" x14ac:dyDescent="0.25">
      <c r="A75" s="17" t="s">
        <v>30</v>
      </c>
      <c r="B75" s="18">
        <v>353</v>
      </c>
      <c r="C75" s="17"/>
      <c r="D75" s="18">
        <v>-387</v>
      </c>
      <c r="E75" s="17"/>
      <c r="F75" s="18">
        <v>4</v>
      </c>
      <c r="G75" s="17"/>
      <c r="H75" s="18">
        <v>-94</v>
      </c>
      <c r="I75" s="17"/>
      <c r="J75" s="18">
        <v>43</v>
      </c>
      <c r="K75" s="17"/>
    </row>
    <row r="76" spans="1:11" x14ac:dyDescent="0.25">
      <c r="A76" s="17" t="s">
        <v>92</v>
      </c>
      <c r="B76" s="18">
        <v>517823</v>
      </c>
      <c r="C76" s="17"/>
      <c r="D76" s="18">
        <v>288418</v>
      </c>
      <c r="E76" s="17"/>
      <c r="F76" s="18">
        <v>122005</v>
      </c>
      <c r="G76" s="17"/>
      <c r="H76" s="18">
        <v>28971</v>
      </c>
      <c r="I76" s="17"/>
      <c r="J76" s="18">
        <v>-76231</v>
      </c>
      <c r="K76" s="17"/>
    </row>
    <row r="77" spans="1:11" x14ac:dyDescent="0.25">
      <c r="A77" s="17" t="s">
        <v>91</v>
      </c>
      <c r="B77" s="19" t="s">
        <v>29</v>
      </c>
      <c r="C77" s="17"/>
      <c r="D77" s="19" t="s">
        <v>29</v>
      </c>
      <c r="E77" s="17"/>
      <c r="F77" s="19" t="s">
        <v>29</v>
      </c>
      <c r="G77" s="17"/>
      <c r="H77" s="18">
        <v>28971</v>
      </c>
      <c r="I77" s="17"/>
      <c r="J77" s="18">
        <v>-76231</v>
      </c>
      <c r="K77" s="17"/>
    </row>
  </sheetData>
  <sheetProtection formatCells="0" formatColumns="0" formatRows="0" insertColumns="0" insertRows="0" insertHyperlinks="0" deleteColumns="0" deleteRows="0" sort="0" autoFilter="0" pivotTables="0"/>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BF21C5-15D9-4784-A8AF-7B29F7EF19D6}">
  <dimension ref="A4:G44"/>
  <sheetViews>
    <sheetView topLeftCell="A2" zoomScale="160" zoomScaleNormal="160" workbookViewId="0">
      <selection activeCell="A2" sqref="A2"/>
    </sheetView>
  </sheetViews>
  <sheetFormatPr defaultRowHeight="13.2" x14ac:dyDescent="0.25"/>
  <cols>
    <col min="1" max="1" width="48.109375" style="16" bestFit="1" customWidth="1"/>
    <col min="2" max="4" width="12.44140625" style="16" bestFit="1" customWidth="1"/>
    <col min="5" max="5" width="12.88671875" style="16" bestFit="1" customWidth="1"/>
    <col min="6" max="6" width="12.44140625" style="16" bestFit="1" customWidth="1"/>
    <col min="7" max="196" width="12" style="16" customWidth="1"/>
    <col min="197" max="16384" width="8.88671875" style="16"/>
  </cols>
  <sheetData>
    <row r="4" spans="1:7" x14ac:dyDescent="0.25">
      <c r="A4" s="25" t="s">
        <v>0</v>
      </c>
    </row>
    <row r="5" spans="1:7" ht="21" x14ac:dyDescent="0.4">
      <c r="A5" s="24" t="s">
        <v>141</v>
      </c>
    </row>
    <row r="7" spans="1:7" x14ac:dyDescent="0.25">
      <c r="A7" s="23" t="s">
        <v>1</v>
      </c>
    </row>
    <row r="10" spans="1:7" x14ac:dyDescent="0.25">
      <c r="A10" s="22" t="s">
        <v>50</v>
      </c>
    </row>
    <row r="11" spans="1:7" x14ac:dyDescent="0.25">
      <c r="A11" s="20" t="s">
        <v>48</v>
      </c>
      <c r="B11" s="21" t="s">
        <v>140</v>
      </c>
      <c r="C11" s="21" t="s">
        <v>139</v>
      </c>
      <c r="D11" s="21" t="s">
        <v>138</v>
      </c>
      <c r="E11" s="21" t="s">
        <v>137</v>
      </c>
      <c r="F11" s="21" t="s">
        <v>136</v>
      </c>
      <c r="G11" s="20"/>
    </row>
    <row r="12" spans="1:7" x14ac:dyDescent="0.25">
      <c r="A12" s="20" t="s">
        <v>47</v>
      </c>
      <c r="B12" s="21" t="s">
        <v>46</v>
      </c>
      <c r="C12" s="21" t="s">
        <v>46</v>
      </c>
      <c r="D12" s="21" t="s">
        <v>46</v>
      </c>
      <c r="E12" s="21" t="s">
        <v>46</v>
      </c>
      <c r="F12" s="21" t="s">
        <v>46</v>
      </c>
      <c r="G12" s="20"/>
    </row>
    <row r="13" spans="1:7" x14ac:dyDescent="0.25">
      <c r="A13" s="20" t="s">
        <v>45</v>
      </c>
      <c r="B13" s="21" t="s">
        <v>44</v>
      </c>
      <c r="C13" s="21" t="s">
        <v>44</v>
      </c>
      <c r="D13" s="21" t="s">
        <v>44</v>
      </c>
      <c r="E13" s="21" t="s">
        <v>135</v>
      </c>
      <c r="F13" s="21" t="s">
        <v>44</v>
      </c>
      <c r="G13" s="20"/>
    </row>
    <row r="14" spans="1:7" x14ac:dyDescent="0.25">
      <c r="A14" s="20" t="s">
        <v>43</v>
      </c>
      <c r="B14" s="21" t="s">
        <v>42</v>
      </c>
      <c r="C14" s="21" t="s">
        <v>42</v>
      </c>
      <c r="D14" s="21" t="s">
        <v>42</v>
      </c>
      <c r="E14" s="21" t="s">
        <v>42</v>
      </c>
      <c r="F14" s="21" t="s">
        <v>42</v>
      </c>
      <c r="G14" s="20"/>
    </row>
    <row r="15" spans="1:7" x14ac:dyDescent="0.25">
      <c r="A15" s="20" t="s">
        <v>41</v>
      </c>
      <c r="B15" s="21" t="s">
        <v>40</v>
      </c>
      <c r="C15" s="21" t="s">
        <v>40</v>
      </c>
      <c r="D15" s="21" t="s">
        <v>40</v>
      </c>
      <c r="E15" s="21" t="s">
        <v>40</v>
      </c>
      <c r="F15" s="21" t="s">
        <v>40</v>
      </c>
      <c r="G15" s="20"/>
    </row>
    <row r="16" spans="1:7" x14ac:dyDescent="0.25">
      <c r="A16" s="17" t="s">
        <v>161</v>
      </c>
      <c r="B16" s="18">
        <v>1410989</v>
      </c>
      <c r="C16" s="18">
        <v>1091721</v>
      </c>
      <c r="D16" s="18">
        <v>913734</v>
      </c>
      <c r="E16" s="18">
        <v>778833</v>
      </c>
      <c r="F16" s="18">
        <v>639239</v>
      </c>
      <c r="G16" s="17"/>
    </row>
    <row r="17" spans="1:7" x14ac:dyDescent="0.25">
      <c r="A17" s="17" t="s">
        <v>78</v>
      </c>
      <c r="B17" s="18">
        <v>594876</v>
      </c>
      <c r="C17" s="18">
        <v>462918</v>
      </c>
      <c r="D17" s="18">
        <v>438420</v>
      </c>
      <c r="E17" s="18">
        <v>395705</v>
      </c>
      <c r="F17" s="18">
        <v>344638</v>
      </c>
      <c r="G17" s="17"/>
    </row>
    <row r="18" spans="1:7" x14ac:dyDescent="0.25">
      <c r="A18" s="17" t="s">
        <v>51</v>
      </c>
      <c r="B18" s="18">
        <v>816113</v>
      </c>
      <c r="C18" s="18">
        <v>628803</v>
      </c>
      <c r="D18" s="18">
        <v>475314</v>
      </c>
      <c r="E18" s="18">
        <v>383128</v>
      </c>
      <c r="F18" s="18">
        <v>294601</v>
      </c>
      <c r="G18" s="17"/>
    </row>
    <row r="19" spans="1:7" x14ac:dyDescent="0.25">
      <c r="A19" s="17" t="s">
        <v>160</v>
      </c>
      <c r="B19" s="18">
        <v>541175</v>
      </c>
      <c r="C19" s="18">
        <v>414570</v>
      </c>
      <c r="D19" s="18">
        <v>385543</v>
      </c>
      <c r="E19" s="18">
        <v>280972</v>
      </c>
      <c r="F19" s="18">
        <v>230634</v>
      </c>
      <c r="G19" s="17"/>
    </row>
    <row r="20" spans="1:7" x14ac:dyDescent="0.25">
      <c r="A20" s="17" t="s">
        <v>159</v>
      </c>
      <c r="B20" s="18">
        <v>274938</v>
      </c>
      <c r="C20" s="18">
        <v>214233</v>
      </c>
      <c r="D20" s="18">
        <v>89771</v>
      </c>
      <c r="E20" s="18">
        <v>102156</v>
      </c>
      <c r="F20" s="18">
        <v>63967</v>
      </c>
      <c r="G20" s="17"/>
    </row>
    <row r="21" spans="1:7" x14ac:dyDescent="0.25">
      <c r="A21" s="17" t="s">
        <v>158</v>
      </c>
      <c r="B21" s="18">
        <v>3339</v>
      </c>
      <c r="C21" s="18">
        <v>9155</v>
      </c>
      <c r="D21" s="18">
        <v>21779</v>
      </c>
      <c r="E21" s="18">
        <v>31280</v>
      </c>
      <c r="F21" s="18">
        <v>32607</v>
      </c>
      <c r="G21" s="17"/>
    </row>
    <row r="22" spans="1:7" x14ac:dyDescent="0.25">
      <c r="A22" s="17" t="s">
        <v>157</v>
      </c>
      <c r="B22" s="18">
        <v>-3189</v>
      </c>
      <c r="C22" s="18">
        <v>123</v>
      </c>
      <c r="D22" s="18">
        <v>-734</v>
      </c>
      <c r="E22" s="18">
        <v>-1261</v>
      </c>
      <c r="F22" s="18">
        <v>699</v>
      </c>
      <c r="G22" s="17"/>
    </row>
    <row r="23" spans="1:7" x14ac:dyDescent="0.25">
      <c r="A23" s="17" t="s">
        <v>156</v>
      </c>
      <c r="B23" s="18">
        <v>262182</v>
      </c>
      <c r="C23" s="18">
        <v>201919</v>
      </c>
      <c r="D23" s="18">
        <v>65469</v>
      </c>
      <c r="E23" s="18">
        <v>69209</v>
      </c>
      <c r="F23" s="19" t="s">
        <v>29</v>
      </c>
      <c r="G23" s="17"/>
    </row>
    <row r="24" spans="1:7" x14ac:dyDescent="0.25">
      <c r="A24" s="17" t="s">
        <v>155</v>
      </c>
      <c r="B24" s="18">
        <v>6228</v>
      </c>
      <c r="C24" s="18">
        <v>3282</v>
      </c>
      <c r="D24" s="18">
        <v>1789</v>
      </c>
      <c r="E24" s="18">
        <v>406</v>
      </c>
      <c r="F24" s="19" t="s">
        <v>29</v>
      </c>
      <c r="G24" s="17"/>
    </row>
    <row r="25" spans="1:7" x14ac:dyDescent="0.25">
      <c r="A25" s="17" t="s">
        <v>154</v>
      </c>
      <c r="B25" s="18">
        <v>268410</v>
      </c>
      <c r="C25" s="18">
        <v>205201</v>
      </c>
      <c r="D25" s="18">
        <v>67258</v>
      </c>
      <c r="E25" s="18">
        <v>69615</v>
      </c>
      <c r="F25" s="18">
        <v>32059</v>
      </c>
      <c r="G25" s="17"/>
    </row>
    <row r="26" spans="1:7" x14ac:dyDescent="0.25">
      <c r="A26" s="17" t="s">
        <v>153</v>
      </c>
      <c r="B26" s="18">
        <v>37963</v>
      </c>
      <c r="C26" s="18">
        <v>41884</v>
      </c>
      <c r="D26" s="18">
        <v>627</v>
      </c>
      <c r="E26" s="18">
        <v>7190</v>
      </c>
      <c r="F26" s="18">
        <v>7440</v>
      </c>
      <c r="G26" s="17"/>
    </row>
    <row r="27" spans="1:7" x14ac:dyDescent="0.25">
      <c r="A27" s="17" t="s">
        <v>152</v>
      </c>
      <c r="B27" s="18">
        <v>11018</v>
      </c>
      <c r="C27" s="18">
        <v>10619</v>
      </c>
      <c r="D27" s="18">
        <v>1505</v>
      </c>
      <c r="E27" s="18">
        <v>2316</v>
      </c>
      <c r="F27" s="18">
        <v>379</v>
      </c>
      <c r="G27" s="17"/>
    </row>
    <row r="28" spans="1:7" x14ac:dyDescent="0.25">
      <c r="A28" s="17" t="s">
        <v>151</v>
      </c>
      <c r="B28" s="18">
        <v>1726</v>
      </c>
      <c r="C28" s="18">
        <v>829</v>
      </c>
      <c r="D28" s="18">
        <v>526</v>
      </c>
      <c r="E28" s="18">
        <v>247</v>
      </c>
      <c r="F28" s="18">
        <v>46</v>
      </c>
      <c r="G28" s="17"/>
    </row>
    <row r="29" spans="1:7" x14ac:dyDescent="0.25">
      <c r="A29" s="17" t="s">
        <v>150</v>
      </c>
      <c r="B29" s="18">
        <v>50707</v>
      </c>
      <c r="C29" s="18">
        <v>53332</v>
      </c>
      <c r="D29" s="18">
        <v>2658</v>
      </c>
      <c r="E29" s="18">
        <v>9753</v>
      </c>
      <c r="F29" s="18">
        <v>7865</v>
      </c>
      <c r="G29" s="17"/>
    </row>
    <row r="30" spans="1:7" x14ac:dyDescent="0.25">
      <c r="A30" s="17" t="s">
        <v>149</v>
      </c>
      <c r="B30" s="18">
        <v>4770</v>
      </c>
      <c r="C30" s="18">
        <v>-3332</v>
      </c>
      <c r="D30" s="18">
        <v>12911</v>
      </c>
      <c r="E30" s="18">
        <v>3298</v>
      </c>
      <c r="F30" s="18">
        <v>8915</v>
      </c>
      <c r="G30" s="17"/>
    </row>
    <row r="31" spans="1:7" x14ac:dyDescent="0.25">
      <c r="A31" s="17" t="s">
        <v>148</v>
      </c>
      <c r="B31" s="18">
        <v>540</v>
      </c>
      <c r="C31" s="18">
        <v>-538</v>
      </c>
      <c r="D31" s="18">
        <v>1304</v>
      </c>
      <c r="E31" s="18">
        <v>-1172</v>
      </c>
      <c r="F31" s="18">
        <v>-114</v>
      </c>
      <c r="G31" s="17"/>
    </row>
    <row r="32" spans="1:7" x14ac:dyDescent="0.25">
      <c r="A32" s="17" t="s">
        <v>147</v>
      </c>
      <c r="B32" s="18">
        <v>-209</v>
      </c>
      <c r="C32" s="18">
        <v>-62</v>
      </c>
      <c r="D32" s="18">
        <v>-49</v>
      </c>
      <c r="E32" s="18">
        <v>-27</v>
      </c>
      <c r="F32" s="18">
        <v>-8</v>
      </c>
      <c r="G32" s="17"/>
    </row>
    <row r="33" spans="1:7" x14ac:dyDescent="0.25">
      <c r="A33" s="17" t="s">
        <v>36</v>
      </c>
      <c r="B33" s="18">
        <v>5101</v>
      </c>
      <c r="C33" s="18">
        <v>-3932</v>
      </c>
      <c r="D33" s="18">
        <v>14166</v>
      </c>
      <c r="E33" s="18">
        <v>2099</v>
      </c>
      <c r="F33" s="18">
        <v>8793</v>
      </c>
      <c r="G33" s="17"/>
    </row>
    <row r="34" spans="1:7" x14ac:dyDescent="0.25">
      <c r="A34" s="17" t="s">
        <v>146</v>
      </c>
      <c r="B34" s="18">
        <v>55808</v>
      </c>
      <c r="C34" s="18">
        <v>49400</v>
      </c>
      <c r="D34" s="18">
        <v>16824</v>
      </c>
      <c r="E34" s="18">
        <v>11852</v>
      </c>
      <c r="F34" s="18">
        <v>16658</v>
      </c>
      <c r="G34" s="17"/>
    </row>
    <row r="35" spans="1:7" x14ac:dyDescent="0.25">
      <c r="A35" s="17" t="s">
        <v>145</v>
      </c>
      <c r="B35" s="18">
        <v>212602</v>
      </c>
      <c r="C35" s="18">
        <v>155801</v>
      </c>
      <c r="D35" s="18">
        <v>50434</v>
      </c>
      <c r="E35" s="18">
        <v>57763</v>
      </c>
      <c r="F35" s="18">
        <v>15401</v>
      </c>
      <c r="G35" s="17"/>
    </row>
    <row r="36" spans="1:7" x14ac:dyDescent="0.25">
      <c r="A36" s="17" t="s">
        <v>144</v>
      </c>
      <c r="B36" s="19" t="s">
        <v>29</v>
      </c>
      <c r="C36" s="19" t="s">
        <v>29</v>
      </c>
      <c r="D36" s="19" t="s">
        <v>29</v>
      </c>
      <c r="E36" s="18">
        <v>57763</v>
      </c>
      <c r="F36" s="18">
        <v>15401</v>
      </c>
      <c r="G36" s="17"/>
    </row>
    <row r="37" spans="1:7" x14ac:dyDescent="0.25">
      <c r="A37" s="17" t="s">
        <v>52</v>
      </c>
      <c r="B37" s="18">
        <v>87425</v>
      </c>
      <c r="C37" s="18">
        <v>86978</v>
      </c>
      <c r="D37" s="18">
        <v>85088</v>
      </c>
      <c r="E37" s="18">
        <v>81777</v>
      </c>
      <c r="F37" s="18">
        <v>81479</v>
      </c>
      <c r="G37" s="17"/>
    </row>
    <row r="38" spans="1:7" x14ac:dyDescent="0.25">
      <c r="A38" s="17" t="s">
        <v>53</v>
      </c>
      <c r="B38" s="18">
        <v>88666</v>
      </c>
      <c r="C38" s="18">
        <v>87847</v>
      </c>
      <c r="D38" s="18">
        <v>86347</v>
      </c>
      <c r="E38" s="18">
        <v>83519</v>
      </c>
      <c r="F38" s="18">
        <v>82972</v>
      </c>
      <c r="G38" s="17"/>
    </row>
    <row r="39" spans="1:7" x14ac:dyDescent="0.25">
      <c r="A39" s="17" t="s">
        <v>54</v>
      </c>
      <c r="B39" s="18">
        <v>87727</v>
      </c>
      <c r="C39" s="18">
        <v>87128</v>
      </c>
      <c r="D39" s="18">
        <v>86774</v>
      </c>
      <c r="E39" s="18">
        <v>84196</v>
      </c>
      <c r="F39" s="18">
        <v>81535</v>
      </c>
      <c r="G39" s="17"/>
    </row>
    <row r="40" spans="1:7" x14ac:dyDescent="0.25">
      <c r="A40" s="17" t="s">
        <v>143</v>
      </c>
      <c r="B40" s="26">
        <v>2.4300000000000002</v>
      </c>
      <c r="C40" s="26">
        <v>1.79</v>
      </c>
      <c r="D40" s="26">
        <v>0.59</v>
      </c>
      <c r="E40" s="26">
        <v>0.71</v>
      </c>
      <c r="F40" s="26">
        <v>0.19</v>
      </c>
      <c r="G40" s="17"/>
    </row>
    <row r="41" spans="1:7" x14ac:dyDescent="0.25">
      <c r="A41" s="17" t="s">
        <v>142</v>
      </c>
      <c r="B41" s="27">
        <v>2.4</v>
      </c>
      <c r="C41" s="26">
        <v>1.77</v>
      </c>
      <c r="D41" s="26">
        <v>0.57999999999999996</v>
      </c>
      <c r="E41" s="26">
        <v>0.69</v>
      </c>
      <c r="F41" s="26">
        <v>0.19</v>
      </c>
      <c r="G41" s="17"/>
    </row>
    <row r="42" spans="1:7" x14ac:dyDescent="0.25">
      <c r="A42" s="17" t="s">
        <v>55</v>
      </c>
      <c r="B42" s="18">
        <v>823</v>
      </c>
      <c r="C42" s="18">
        <v>701</v>
      </c>
      <c r="D42" s="18">
        <v>790</v>
      </c>
      <c r="E42" s="18">
        <v>647</v>
      </c>
      <c r="F42" s="18">
        <v>565</v>
      </c>
      <c r="G42" s="17"/>
    </row>
    <row r="43" spans="1:7" x14ac:dyDescent="0.25">
      <c r="A43" s="17" t="s">
        <v>56</v>
      </c>
      <c r="B43" s="18">
        <v>38</v>
      </c>
      <c r="C43" s="18">
        <v>33</v>
      </c>
      <c r="D43" s="18">
        <v>32</v>
      </c>
      <c r="E43" s="18">
        <v>26</v>
      </c>
      <c r="F43" s="18">
        <v>27</v>
      </c>
      <c r="G43" s="17"/>
    </row>
    <row r="44" spans="1:7" x14ac:dyDescent="0.25">
      <c r="A44" s="17" t="s">
        <v>31</v>
      </c>
      <c r="B44" s="18">
        <v>740</v>
      </c>
      <c r="C44" s="18">
        <v>-391</v>
      </c>
      <c r="D44" s="18">
        <v>98</v>
      </c>
      <c r="E44" s="18">
        <v>-137</v>
      </c>
      <c r="F44" s="19" t="s">
        <v>29</v>
      </c>
      <c r="G44" s="17"/>
    </row>
  </sheetData>
  <sheetProtection formatCells="0" formatColumns="0" formatRows="0" insertColumns="0" insertRows="0" insertHyperlinks="0" deleteColumns="0" deleteRows="0" sort="0" autoFilter="0" pivotTables="0"/>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8FF558-D247-4FC2-9379-F1D7E6D17229}">
  <dimension ref="A4:G77"/>
  <sheetViews>
    <sheetView zoomScale="160" zoomScaleNormal="160" workbookViewId="0">
      <selection activeCell="B1" sqref="B1"/>
    </sheetView>
  </sheetViews>
  <sheetFormatPr defaultRowHeight="13.2" x14ac:dyDescent="0.25"/>
  <cols>
    <col min="1" max="1" width="48" style="16" bestFit="1" customWidth="1"/>
    <col min="2" max="4" width="12.44140625" style="16" bestFit="1" customWidth="1"/>
    <col min="5" max="5" width="12.88671875" style="16" bestFit="1" customWidth="1"/>
    <col min="6" max="6" width="12.44140625" style="16" bestFit="1" customWidth="1"/>
    <col min="7" max="16384" width="8.88671875" style="16"/>
  </cols>
  <sheetData>
    <row r="4" spans="1:7" x14ac:dyDescent="0.25">
      <c r="A4" s="25" t="s">
        <v>0</v>
      </c>
    </row>
    <row r="5" spans="1:7" ht="21" x14ac:dyDescent="0.4">
      <c r="A5" s="24" t="s">
        <v>141</v>
      </c>
    </row>
    <row r="7" spans="1:7" ht="26.4" x14ac:dyDescent="0.25">
      <c r="A7" s="23" t="s">
        <v>1</v>
      </c>
    </row>
    <row r="10" spans="1:7" x14ac:dyDescent="0.25">
      <c r="A10" s="22" t="s">
        <v>49</v>
      </c>
    </row>
    <row r="11" spans="1:7" x14ac:dyDescent="0.25">
      <c r="A11" s="20" t="s">
        <v>48</v>
      </c>
      <c r="B11" s="21" t="s">
        <v>140</v>
      </c>
      <c r="C11" s="21" t="s">
        <v>139</v>
      </c>
      <c r="D11" s="21" t="s">
        <v>138</v>
      </c>
      <c r="E11" s="21" t="s">
        <v>137</v>
      </c>
      <c r="F11" s="21" t="s">
        <v>136</v>
      </c>
      <c r="G11" s="20"/>
    </row>
    <row r="12" spans="1:7" x14ac:dyDescent="0.25">
      <c r="A12" s="20" t="s">
        <v>47</v>
      </c>
      <c r="B12" s="21" t="s">
        <v>46</v>
      </c>
      <c r="C12" s="21" t="s">
        <v>46</v>
      </c>
      <c r="D12" s="21" t="s">
        <v>46</v>
      </c>
      <c r="E12" s="21" t="s">
        <v>46</v>
      </c>
      <c r="F12" s="21" t="s">
        <v>46</v>
      </c>
      <c r="G12" s="20"/>
    </row>
    <row r="13" spans="1:7" x14ac:dyDescent="0.25">
      <c r="A13" s="20" t="s">
        <v>45</v>
      </c>
      <c r="B13" s="21" t="s">
        <v>44</v>
      </c>
      <c r="C13" s="21" t="s">
        <v>44</v>
      </c>
      <c r="D13" s="21" t="s">
        <v>44</v>
      </c>
      <c r="E13" s="21" t="s">
        <v>135</v>
      </c>
      <c r="F13" s="21" t="s">
        <v>44</v>
      </c>
      <c r="G13" s="20"/>
    </row>
    <row r="14" spans="1:7" x14ac:dyDescent="0.25">
      <c r="A14" s="20" t="s">
        <v>43</v>
      </c>
      <c r="B14" s="21" t="s">
        <v>42</v>
      </c>
      <c r="C14" s="21" t="s">
        <v>42</v>
      </c>
      <c r="D14" s="21" t="s">
        <v>42</v>
      </c>
      <c r="E14" s="21" t="s">
        <v>42</v>
      </c>
      <c r="F14" s="21" t="s">
        <v>42</v>
      </c>
      <c r="G14" s="20"/>
    </row>
    <row r="15" spans="1:7" x14ac:dyDescent="0.25">
      <c r="A15" s="20" t="s">
        <v>41</v>
      </c>
      <c r="B15" s="21" t="s">
        <v>40</v>
      </c>
      <c r="C15" s="21" t="s">
        <v>40</v>
      </c>
      <c r="D15" s="21" t="s">
        <v>40</v>
      </c>
      <c r="E15" s="21" t="s">
        <v>40</v>
      </c>
      <c r="F15" s="21" t="s">
        <v>40</v>
      </c>
      <c r="G15" s="20"/>
    </row>
    <row r="16" spans="1:7" x14ac:dyDescent="0.25">
      <c r="A16" s="17" t="s">
        <v>73</v>
      </c>
      <c r="B16" s="18">
        <v>312189</v>
      </c>
      <c r="C16" s="18">
        <v>253283</v>
      </c>
      <c r="D16" s="18">
        <v>72515</v>
      </c>
      <c r="E16" s="18">
        <v>80051</v>
      </c>
      <c r="F16" s="18">
        <v>53650</v>
      </c>
      <c r="G16" s="17"/>
    </row>
    <row r="17" spans="1:7" x14ac:dyDescent="0.25">
      <c r="A17" s="17" t="s">
        <v>134</v>
      </c>
      <c r="B17" s="18">
        <v>111130</v>
      </c>
      <c r="C17" s="18">
        <v>66717</v>
      </c>
      <c r="D17" s="18">
        <v>82688</v>
      </c>
      <c r="E17" s="18">
        <v>59428</v>
      </c>
      <c r="F17" s="18">
        <v>67252</v>
      </c>
      <c r="G17" s="17"/>
    </row>
    <row r="18" spans="1:7" x14ac:dyDescent="0.25">
      <c r="A18" s="17" t="s">
        <v>133</v>
      </c>
      <c r="B18" s="18">
        <v>1600</v>
      </c>
      <c r="C18" s="18">
        <v>1300</v>
      </c>
      <c r="D18" s="18">
        <v>0</v>
      </c>
      <c r="E18" s="18">
        <v>100</v>
      </c>
      <c r="F18" s="18">
        <v>100</v>
      </c>
      <c r="G18" s="17"/>
    </row>
    <row r="19" spans="1:7" x14ac:dyDescent="0.25">
      <c r="A19" s="17" t="s">
        <v>132</v>
      </c>
      <c r="B19" s="18">
        <v>109530</v>
      </c>
      <c r="C19" s="18">
        <v>65417</v>
      </c>
      <c r="D19" s="18">
        <v>82688</v>
      </c>
      <c r="E19" s="18">
        <v>59328</v>
      </c>
      <c r="F19" s="18">
        <v>67152</v>
      </c>
      <c r="G19" s="17"/>
    </row>
    <row r="20" spans="1:7" x14ac:dyDescent="0.25">
      <c r="A20" s="17" t="s">
        <v>79</v>
      </c>
      <c r="B20" s="18">
        <v>318864</v>
      </c>
      <c r="C20" s="18">
        <v>140111</v>
      </c>
      <c r="D20" s="18">
        <v>185700</v>
      </c>
      <c r="E20" s="18">
        <v>145423</v>
      </c>
      <c r="F20" s="18">
        <v>175098</v>
      </c>
      <c r="G20" s="17"/>
    </row>
    <row r="21" spans="1:7" x14ac:dyDescent="0.25">
      <c r="A21" s="17" t="s">
        <v>131</v>
      </c>
      <c r="B21" s="19" t="s">
        <v>29</v>
      </c>
      <c r="C21" s="19" t="s">
        <v>29</v>
      </c>
      <c r="D21" s="19" t="s">
        <v>29</v>
      </c>
      <c r="E21" s="19" t="s">
        <v>29</v>
      </c>
      <c r="F21" s="18">
        <v>170</v>
      </c>
      <c r="G21" s="17"/>
    </row>
    <row r="22" spans="1:7" x14ac:dyDescent="0.25">
      <c r="A22" s="17" t="s">
        <v>130</v>
      </c>
      <c r="B22" s="18">
        <v>16110</v>
      </c>
      <c r="C22" s="18">
        <v>12174</v>
      </c>
      <c r="D22" s="19" t="s">
        <v>29</v>
      </c>
      <c r="E22" s="19" t="s">
        <v>29</v>
      </c>
      <c r="F22" s="19" t="s">
        <v>29</v>
      </c>
      <c r="G22" s="17"/>
    </row>
    <row r="23" spans="1:7" x14ac:dyDescent="0.25">
      <c r="A23" s="17" t="s">
        <v>129</v>
      </c>
      <c r="B23" s="18">
        <v>9417</v>
      </c>
      <c r="C23" s="18">
        <v>433</v>
      </c>
      <c r="D23" s="19" t="s">
        <v>29</v>
      </c>
      <c r="E23" s="19" t="s">
        <v>29</v>
      </c>
      <c r="F23" s="19" t="s">
        <v>29</v>
      </c>
      <c r="G23" s="17"/>
    </row>
    <row r="24" spans="1:7" x14ac:dyDescent="0.25">
      <c r="A24" s="17" t="s">
        <v>128</v>
      </c>
      <c r="B24" s="18">
        <v>4057</v>
      </c>
      <c r="C24" s="18">
        <v>5079</v>
      </c>
      <c r="D24" s="19" t="s">
        <v>29</v>
      </c>
      <c r="E24" s="19" t="s">
        <v>29</v>
      </c>
      <c r="F24" s="19" t="s">
        <v>29</v>
      </c>
      <c r="G24" s="17"/>
    </row>
    <row r="25" spans="1:7" x14ac:dyDescent="0.25">
      <c r="A25" s="17" t="s">
        <v>60</v>
      </c>
      <c r="B25" s="18">
        <v>29584</v>
      </c>
      <c r="C25" s="18">
        <v>17686</v>
      </c>
      <c r="D25" s="18">
        <v>19644</v>
      </c>
      <c r="E25" s="18">
        <v>12211</v>
      </c>
      <c r="F25" s="18">
        <v>6964</v>
      </c>
      <c r="G25" s="17"/>
    </row>
    <row r="26" spans="1:7" x14ac:dyDescent="0.25">
      <c r="A26" s="17" t="s">
        <v>39</v>
      </c>
      <c r="B26" s="18">
        <v>770167</v>
      </c>
      <c r="C26" s="18">
        <v>476497</v>
      </c>
      <c r="D26" s="18">
        <v>360547</v>
      </c>
      <c r="E26" s="18">
        <v>297013</v>
      </c>
      <c r="F26" s="18">
        <v>303034</v>
      </c>
      <c r="G26" s="17"/>
    </row>
    <row r="27" spans="1:7" x14ac:dyDescent="0.25">
      <c r="A27" s="17" t="s">
        <v>127</v>
      </c>
      <c r="B27" s="18">
        <v>89611</v>
      </c>
      <c r="C27" s="18">
        <v>60331</v>
      </c>
      <c r="D27" s="18">
        <v>56375</v>
      </c>
      <c r="E27" s="18">
        <v>45614</v>
      </c>
      <c r="F27" s="18">
        <v>41188</v>
      </c>
      <c r="G27" s="17"/>
    </row>
    <row r="28" spans="1:7" x14ac:dyDescent="0.25">
      <c r="A28" s="17" t="s">
        <v>126</v>
      </c>
      <c r="B28" s="18">
        <v>10055</v>
      </c>
      <c r="C28" s="18">
        <v>8204</v>
      </c>
      <c r="D28" s="18">
        <v>7721</v>
      </c>
      <c r="E28" s="18">
        <v>5752</v>
      </c>
      <c r="F28" s="18">
        <v>5590</v>
      </c>
      <c r="G28" s="17"/>
    </row>
    <row r="29" spans="1:7" x14ac:dyDescent="0.25">
      <c r="A29" s="17" t="s">
        <v>125</v>
      </c>
      <c r="B29" s="18">
        <v>84169</v>
      </c>
      <c r="C29" s="18">
        <v>63343</v>
      </c>
      <c r="D29" s="18">
        <v>52930</v>
      </c>
      <c r="E29" s="18">
        <v>41209</v>
      </c>
      <c r="F29" s="18">
        <v>28774</v>
      </c>
      <c r="G29" s="17"/>
    </row>
    <row r="30" spans="1:7" x14ac:dyDescent="0.25">
      <c r="A30" s="17" t="s">
        <v>74</v>
      </c>
      <c r="B30" s="18">
        <v>42399</v>
      </c>
      <c r="C30" s="18">
        <v>37933</v>
      </c>
      <c r="D30" s="18">
        <v>35419</v>
      </c>
      <c r="E30" s="18">
        <v>29079</v>
      </c>
      <c r="F30" s="18">
        <v>26154</v>
      </c>
      <c r="G30" s="17"/>
    </row>
    <row r="31" spans="1:7" x14ac:dyDescent="0.25">
      <c r="A31" s="17" t="s">
        <v>124</v>
      </c>
      <c r="B31" s="18">
        <v>10725</v>
      </c>
      <c r="C31" s="18">
        <v>1208</v>
      </c>
      <c r="D31" s="18">
        <v>1208</v>
      </c>
      <c r="E31" s="19" t="s">
        <v>29</v>
      </c>
      <c r="F31" s="19" t="s">
        <v>29</v>
      </c>
      <c r="G31" s="17"/>
    </row>
    <row r="32" spans="1:7" x14ac:dyDescent="0.25">
      <c r="A32" s="17" t="s">
        <v>123</v>
      </c>
      <c r="B32" s="18">
        <v>236959</v>
      </c>
      <c r="C32" s="18">
        <v>171019</v>
      </c>
      <c r="D32" s="18">
        <v>153653</v>
      </c>
      <c r="E32" s="18">
        <v>121654</v>
      </c>
      <c r="F32" s="18">
        <v>101706</v>
      </c>
      <c r="G32" s="17"/>
    </row>
    <row r="33" spans="1:7" x14ac:dyDescent="0.25">
      <c r="A33" s="17" t="s">
        <v>122</v>
      </c>
      <c r="B33" s="18">
        <v>117915</v>
      </c>
      <c r="C33" s="18">
        <v>92944</v>
      </c>
      <c r="D33" s="18">
        <v>71043</v>
      </c>
      <c r="E33" s="18">
        <v>47557</v>
      </c>
      <c r="F33" s="18">
        <v>27923</v>
      </c>
      <c r="G33" s="17"/>
    </row>
    <row r="34" spans="1:7" x14ac:dyDescent="0.25">
      <c r="A34" s="17" t="s">
        <v>75</v>
      </c>
      <c r="B34" s="18">
        <v>119044</v>
      </c>
      <c r="C34" s="18">
        <v>78075</v>
      </c>
      <c r="D34" s="18">
        <v>82610</v>
      </c>
      <c r="E34" s="18">
        <v>74097</v>
      </c>
      <c r="F34" s="18">
        <v>73783</v>
      </c>
      <c r="G34" s="17"/>
    </row>
    <row r="35" spans="1:7" x14ac:dyDescent="0.25">
      <c r="A35" s="17" t="s">
        <v>121</v>
      </c>
      <c r="B35" s="18">
        <v>54971</v>
      </c>
      <c r="C35" s="18">
        <v>34090</v>
      </c>
      <c r="D35" s="18">
        <v>37768</v>
      </c>
      <c r="E35" s="19" t="s">
        <v>29</v>
      </c>
      <c r="F35" s="19" t="s">
        <v>29</v>
      </c>
      <c r="G35" s="17"/>
    </row>
    <row r="36" spans="1:7" x14ac:dyDescent="0.25">
      <c r="A36" s="17" t="s">
        <v>120</v>
      </c>
      <c r="B36" s="18">
        <v>54293</v>
      </c>
      <c r="C36" s="18">
        <v>54293</v>
      </c>
      <c r="D36" s="18">
        <v>54293</v>
      </c>
      <c r="E36" s="18">
        <v>54293</v>
      </c>
      <c r="F36" s="18">
        <v>54293</v>
      </c>
      <c r="G36" s="17"/>
    </row>
    <row r="37" spans="1:7" x14ac:dyDescent="0.25">
      <c r="A37" s="17" t="s">
        <v>119</v>
      </c>
      <c r="B37" s="18">
        <v>95314</v>
      </c>
      <c r="C37" s="18">
        <v>92078</v>
      </c>
      <c r="D37" s="18">
        <v>90850</v>
      </c>
      <c r="E37" s="18">
        <v>80019</v>
      </c>
      <c r="F37" s="18">
        <v>74302</v>
      </c>
      <c r="G37" s="17"/>
    </row>
    <row r="38" spans="1:7" x14ac:dyDescent="0.25">
      <c r="A38" s="17" t="s">
        <v>118</v>
      </c>
      <c r="B38" s="18">
        <v>2575</v>
      </c>
      <c r="C38" s="19" t="s">
        <v>29</v>
      </c>
      <c r="D38" s="19" t="s">
        <v>29</v>
      </c>
      <c r="E38" s="19" t="s">
        <v>29</v>
      </c>
      <c r="F38" s="19" t="s">
        <v>29</v>
      </c>
      <c r="G38" s="17"/>
    </row>
    <row r="39" spans="1:7" x14ac:dyDescent="0.25">
      <c r="A39" s="17" t="s">
        <v>36</v>
      </c>
      <c r="B39" s="19" t="s">
        <v>29</v>
      </c>
      <c r="C39" s="18">
        <v>1062</v>
      </c>
      <c r="D39" s="18">
        <v>1082</v>
      </c>
      <c r="E39" s="18">
        <v>7777</v>
      </c>
      <c r="F39" s="18">
        <v>10004</v>
      </c>
      <c r="G39" s="17"/>
    </row>
    <row r="40" spans="1:7" x14ac:dyDescent="0.25">
      <c r="A40" s="17" t="s">
        <v>117</v>
      </c>
      <c r="B40" s="19" t="s">
        <v>29</v>
      </c>
      <c r="C40" s="18">
        <v>972</v>
      </c>
      <c r="D40" s="18">
        <v>2389</v>
      </c>
      <c r="E40" s="18">
        <v>1014</v>
      </c>
      <c r="F40" s="18">
        <v>1011</v>
      </c>
      <c r="G40" s="17"/>
    </row>
    <row r="41" spans="1:7" x14ac:dyDescent="0.25">
      <c r="A41" s="17" t="s">
        <v>38</v>
      </c>
      <c r="B41" s="18">
        <v>1096364</v>
      </c>
      <c r="C41" s="18">
        <v>737067</v>
      </c>
      <c r="D41" s="18">
        <v>629539</v>
      </c>
      <c r="E41" s="18">
        <v>514213</v>
      </c>
      <c r="F41" s="18">
        <v>516427</v>
      </c>
      <c r="G41" s="17"/>
    </row>
    <row r="42" spans="1:7" x14ac:dyDescent="0.25">
      <c r="A42" s="17" t="s">
        <v>37</v>
      </c>
      <c r="B42" s="18">
        <v>191319</v>
      </c>
      <c r="C42" s="18">
        <v>123621</v>
      </c>
      <c r="D42" s="18">
        <v>83823</v>
      </c>
      <c r="E42" s="18">
        <v>68737</v>
      </c>
      <c r="F42" s="18">
        <v>40342</v>
      </c>
      <c r="G42" s="17"/>
    </row>
    <row r="43" spans="1:7" x14ac:dyDescent="0.25">
      <c r="A43" s="17" t="s">
        <v>116</v>
      </c>
      <c r="B43" s="19" t="s">
        <v>29</v>
      </c>
      <c r="C43" s="19" t="s">
        <v>29</v>
      </c>
      <c r="D43" s="18">
        <v>12454</v>
      </c>
      <c r="E43" s="19" t="s">
        <v>29</v>
      </c>
      <c r="F43" s="19" t="s">
        <v>29</v>
      </c>
      <c r="G43" s="17"/>
    </row>
    <row r="44" spans="1:7" x14ac:dyDescent="0.25">
      <c r="A44" s="17" t="s">
        <v>115</v>
      </c>
      <c r="B44" s="18">
        <v>54723</v>
      </c>
      <c r="C44" s="18">
        <v>22047</v>
      </c>
      <c r="D44" s="19" t="s">
        <v>29</v>
      </c>
      <c r="E44" s="19" t="s">
        <v>29</v>
      </c>
      <c r="F44" s="19" t="s">
        <v>29</v>
      </c>
      <c r="G44" s="17"/>
    </row>
    <row r="45" spans="1:7" x14ac:dyDescent="0.25">
      <c r="A45" s="17" t="s">
        <v>114</v>
      </c>
      <c r="B45" s="18">
        <v>20761</v>
      </c>
      <c r="C45" s="18">
        <v>11074</v>
      </c>
      <c r="D45" s="18">
        <v>4499</v>
      </c>
      <c r="E45" s="19" t="s">
        <v>29</v>
      </c>
      <c r="F45" s="19" t="s">
        <v>29</v>
      </c>
      <c r="G45" s="17"/>
    </row>
    <row r="46" spans="1:7" x14ac:dyDescent="0.25">
      <c r="A46" s="17" t="s">
        <v>113</v>
      </c>
      <c r="B46" s="18">
        <v>11954</v>
      </c>
      <c r="C46" s="18">
        <v>10920</v>
      </c>
      <c r="D46" s="18">
        <v>6976</v>
      </c>
      <c r="E46" s="19" t="s">
        <v>29</v>
      </c>
      <c r="F46" s="19" t="s">
        <v>29</v>
      </c>
      <c r="G46" s="17"/>
    </row>
    <row r="47" spans="1:7" x14ac:dyDescent="0.25">
      <c r="A47" s="17" t="s">
        <v>112</v>
      </c>
      <c r="B47" s="18">
        <v>14688</v>
      </c>
      <c r="C47" s="18">
        <v>12675</v>
      </c>
      <c r="D47" s="18">
        <v>3300</v>
      </c>
      <c r="E47" s="19" t="s">
        <v>29</v>
      </c>
      <c r="F47" s="19" t="s">
        <v>29</v>
      </c>
      <c r="G47" s="17"/>
    </row>
    <row r="48" spans="1:7" x14ac:dyDescent="0.25">
      <c r="A48" s="17" t="s">
        <v>111</v>
      </c>
      <c r="B48" s="18">
        <v>10276</v>
      </c>
      <c r="C48" s="18">
        <v>8936</v>
      </c>
      <c r="D48" s="18">
        <v>6584</v>
      </c>
      <c r="E48" s="19" t="s">
        <v>29</v>
      </c>
      <c r="F48" s="19" t="s">
        <v>29</v>
      </c>
      <c r="G48" s="17"/>
    </row>
    <row r="49" spans="1:7" x14ac:dyDescent="0.25">
      <c r="A49" s="17" t="s">
        <v>110</v>
      </c>
      <c r="B49" s="18">
        <v>1616</v>
      </c>
      <c r="C49" s="18">
        <v>4967</v>
      </c>
      <c r="D49" s="19" t="s">
        <v>29</v>
      </c>
      <c r="E49" s="19" t="s">
        <v>29</v>
      </c>
      <c r="F49" s="19" t="s">
        <v>29</v>
      </c>
      <c r="G49" s="17"/>
    </row>
    <row r="50" spans="1:7" x14ac:dyDescent="0.25">
      <c r="A50" s="17" t="s">
        <v>109</v>
      </c>
      <c r="B50" s="18">
        <v>88</v>
      </c>
      <c r="C50" s="18">
        <v>89</v>
      </c>
      <c r="D50" s="18">
        <v>420</v>
      </c>
      <c r="E50" s="19" t="s">
        <v>29</v>
      </c>
      <c r="F50" s="19" t="s">
        <v>29</v>
      </c>
      <c r="G50" s="17"/>
    </row>
    <row r="51" spans="1:7" x14ac:dyDescent="0.25">
      <c r="A51" s="17" t="s">
        <v>108</v>
      </c>
      <c r="B51" s="18">
        <v>18203</v>
      </c>
      <c r="C51" s="18">
        <v>18360</v>
      </c>
      <c r="D51" s="18">
        <v>7855</v>
      </c>
      <c r="E51" s="19" t="s">
        <v>29</v>
      </c>
      <c r="F51" s="19" t="s">
        <v>29</v>
      </c>
      <c r="G51" s="17"/>
    </row>
    <row r="52" spans="1:7" x14ac:dyDescent="0.25">
      <c r="A52" s="17" t="s">
        <v>107</v>
      </c>
      <c r="B52" s="18">
        <v>132309</v>
      </c>
      <c r="C52" s="18">
        <v>89068</v>
      </c>
      <c r="D52" s="18">
        <v>42088</v>
      </c>
      <c r="E52" s="18">
        <v>53022</v>
      </c>
      <c r="F52" s="19" t="s">
        <v>29</v>
      </c>
      <c r="G52" s="17"/>
    </row>
    <row r="53" spans="1:7" x14ac:dyDescent="0.25">
      <c r="A53" s="17" t="s">
        <v>106</v>
      </c>
      <c r="B53" s="19" t="s">
        <v>29</v>
      </c>
      <c r="C53" s="19" t="s">
        <v>29</v>
      </c>
      <c r="D53" s="19" t="s">
        <v>29</v>
      </c>
      <c r="E53" s="19" t="s">
        <v>29</v>
      </c>
      <c r="F53" s="18">
        <v>45702</v>
      </c>
      <c r="G53" s="17"/>
    </row>
    <row r="54" spans="1:7" x14ac:dyDescent="0.25">
      <c r="A54" s="17" t="s">
        <v>105</v>
      </c>
      <c r="B54" s="18">
        <v>14514</v>
      </c>
      <c r="C54" s="18">
        <v>18316</v>
      </c>
      <c r="D54" s="18">
        <v>3329</v>
      </c>
      <c r="E54" s="18">
        <v>6390</v>
      </c>
      <c r="F54" s="18">
        <v>12280</v>
      </c>
      <c r="G54" s="17"/>
    </row>
    <row r="55" spans="1:7" x14ac:dyDescent="0.25">
      <c r="A55" s="17" t="s">
        <v>104</v>
      </c>
      <c r="B55" s="18">
        <v>30844</v>
      </c>
      <c r="C55" s="18">
        <v>25810</v>
      </c>
      <c r="D55" s="18">
        <v>18119</v>
      </c>
      <c r="E55" s="18">
        <v>15551</v>
      </c>
      <c r="F55" s="18">
        <v>6364</v>
      </c>
      <c r="G55" s="17"/>
    </row>
    <row r="56" spans="1:7" x14ac:dyDescent="0.25">
      <c r="A56" s="17" t="s">
        <v>103</v>
      </c>
      <c r="B56" s="18">
        <v>10167</v>
      </c>
      <c r="C56" s="18">
        <v>8247</v>
      </c>
      <c r="D56" s="18">
        <v>7768</v>
      </c>
      <c r="E56" s="19" t="s">
        <v>29</v>
      </c>
      <c r="F56" s="19" t="s">
        <v>29</v>
      </c>
      <c r="G56" s="17"/>
    </row>
    <row r="57" spans="1:7" x14ac:dyDescent="0.25">
      <c r="A57" s="17" t="s">
        <v>98</v>
      </c>
      <c r="B57" s="18">
        <v>24560</v>
      </c>
      <c r="C57" s="18">
        <v>22697</v>
      </c>
      <c r="D57" s="18">
        <v>15185</v>
      </c>
      <c r="E57" s="18">
        <v>43638</v>
      </c>
      <c r="F57" s="18">
        <v>47050</v>
      </c>
      <c r="G57" s="17"/>
    </row>
    <row r="58" spans="1:7" x14ac:dyDescent="0.25">
      <c r="A58" s="17" t="s">
        <v>76</v>
      </c>
      <c r="B58" s="19" t="s">
        <v>29</v>
      </c>
      <c r="C58" s="19" t="s">
        <v>29</v>
      </c>
      <c r="D58" s="19" t="s">
        <v>29</v>
      </c>
      <c r="E58" s="19" t="s">
        <v>29</v>
      </c>
      <c r="F58" s="18">
        <v>160</v>
      </c>
      <c r="G58" s="17"/>
    </row>
    <row r="59" spans="1:7" x14ac:dyDescent="0.25">
      <c r="A59" s="17" t="s">
        <v>35</v>
      </c>
      <c r="B59" s="18">
        <v>403713</v>
      </c>
      <c r="C59" s="18">
        <v>287759</v>
      </c>
      <c r="D59" s="18">
        <v>170312</v>
      </c>
      <c r="E59" s="18">
        <v>187338</v>
      </c>
      <c r="F59" s="18">
        <v>151898</v>
      </c>
      <c r="G59" s="17"/>
    </row>
    <row r="60" spans="1:7" x14ac:dyDescent="0.25">
      <c r="A60" s="17" t="s">
        <v>102</v>
      </c>
      <c r="B60" s="18">
        <v>112500</v>
      </c>
      <c r="C60" s="18">
        <v>135000</v>
      </c>
      <c r="D60" s="18">
        <v>300000</v>
      </c>
      <c r="E60" s="18">
        <v>331388</v>
      </c>
      <c r="F60" s="18">
        <v>481675</v>
      </c>
      <c r="G60" s="17"/>
    </row>
    <row r="61" spans="1:7" x14ac:dyDescent="0.25">
      <c r="A61" s="17" t="s">
        <v>101</v>
      </c>
      <c r="B61" s="18">
        <v>9359</v>
      </c>
      <c r="C61" s="18">
        <v>950</v>
      </c>
      <c r="D61" s="18">
        <v>1135</v>
      </c>
      <c r="E61" s="19" t="s">
        <v>29</v>
      </c>
      <c r="F61" s="19" t="s">
        <v>29</v>
      </c>
      <c r="G61" s="17"/>
    </row>
    <row r="62" spans="1:7" x14ac:dyDescent="0.25">
      <c r="A62" s="17" t="s">
        <v>100</v>
      </c>
      <c r="B62" s="19" t="s">
        <v>29</v>
      </c>
      <c r="C62" s="19" t="s">
        <v>29</v>
      </c>
      <c r="D62" s="19" t="s">
        <v>29</v>
      </c>
      <c r="E62" s="18">
        <v>1500</v>
      </c>
      <c r="F62" s="18">
        <v>3000</v>
      </c>
      <c r="G62" s="17"/>
    </row>
    <row r="63" spans="1:7" x14ac:dyDescent="0.25">
      <c r="A63" s="17" t="s">
        <v>99</v>
      </c>
      <c r="B63" s="18">
        <v>121859</v>
      </c>
      <c r="C63" s="18">
        <v>135950</v>
      </c>
      <c r="D63" s="18">
        <v>301135</v>
      </c>
      <c r="E63" s="18">
        <v>332888</v>
      </c>
      <c r="F63" s="18">
        <v>484675</v>
      </c>
      <c r="G63" s="17"/>
    </row>
    <row r="64" spans="1:7" x14ac:dyDescent="0.25">
      <c r="A64" s="17" t="s">
        <v>98</v>
      </c>
      <c r="B64" s="18">
        <v>22500</v>
      </c>
      <c r="C64" s="18">
        <v>22500</v>
      </c>
      <c r="D64" s="18">
        <v>15000</v>
      </c>
      <c r="E64" s="18">
        <v>43638</v>
      </c>
      <c r="F64" s="18">
        <v>47050</v>
      </c>
      <c r="G64" s="17"/>
    </row>
    <row r="65" spans="1:7" x14ac:dyDescent="0.25">
      <c r="A65" s="17" t="s">
        <v>97</v>
      </c>
      <c r="B65" s="18">
        <v>2060</v>
      </c>
      <c r="C65" s="18">
        <v>197</v>
      </c>
      <c r="D65" s="18">
        <v>185</v>
      </c>
      <c r="E65" s="19" t="s">
        <v>29</v>
      </c>
      <c r="F65" s="19" t="s">
        <v>29</v>
      </c>
      <c r="G65" s="17"/>
    </row>
    <row r="66" spans="1:7" x14ac:dyDescent="0.25">
      <c r="A66" s="17" t="s">
        <v>96</v>
      </c>
      <c r="B66" s="18">
        <v>97299</v>
      </c>
      <c r="C66" s="18">
        <v>113253</v>
      </c>
      <c r="D66" s="18">
        <v>285950</v>
      </c>
      <c r="E66" s="18">
        <v>289250</v>
      </c>
      <c r="F66" s="18">
        <v>437625</v>
      </c>
      <c r="G66" s="17"/>
    </row>
    <row r="67" spans="1:7" x14ac:dyDescent="0.25">
      <c r="A67" s="17" t="s">
        <v>95</v>
      </c>
      <c r="B67" s="18">
        <v>-1558</v>
      </c>
      <c r="C67" s="18">
        <v>-2236</v>
      </c>
      <c r="D67" s="18">
        <v>-4235</v>
      </c>
      <c r="E67" s="18">
        <v>-4874</v>
      </c>
      <c r="F67" s="18">
        <v>-8993</v>
      </c>
      <c r="G67" s="17"/>
    </row>
    <row r="68" spans="1:7" x14ac:dyDescent="0.25">
      <c r="A68" s="17" t="s">
        <v>94</v>
      </c>
      <c r="B68" s="18">
        <v>95741</v>
      </c>
      <c r="C68" s="18">
        <v>111017</v>
      </c>
      <c r="D68" s="18">
        <v>281715</v>
      </c>
      <c r="E68" s="18">
        <v>284376</v>
      </c>
      <c r="F68" s="18">
        <v>428632</v>
      </c>
      <c r="G68" s="17"/>
    </row>
    <row r="69" spans="1:7" x14ac:dyDescent="0.25">
      <c r="A69" s="17" t="s">
        <v>93</v>
      </c>
      <c r="B69" s="18">
        <v>55940</v>
      </c>
      <c r="C69" s="18">
        <v>36546</v>
      </c>
      <c r="D69" s="18">
        <v>42200</v>
      </c>
      <c r="E69" s="19" t="s">
        <v>29</v>
      </c>
      <c r="F69" s="19" t="s">
        <v>29</v>
      </c>
      <c r="G69" s="17"/>
    </row>
    <row r="70" spans="1:7" x14ac:dyDescent="0.25">
      <c r="A70" s="17" t="s">
        <v>80</v>
      </c>
      <c r="B70" s="18">
        <v>23147</v>
      </c>
      <c r="C70" s="18">
        <v>13327</v>
      </c>
      <c r="D70" s="18">
        <v>13307</v>
      </c>
      <c r="E70" s="18">
        <v>13528</v>
      </c>
      <c r="F70" s="18">
        <v>12128</v>
      </c>
      <c r="G70" s="17"/>
    </row>
    <row r="71" spans="1:7" x14ac:dyDescent="0.25">
      <c r="A71" s="17" t="s">
        <v>77</v>
      </c>
      <c r="B71" s="18">
        <v>578541</v>
      </c>
      <c r="C71" s="18">
        <v>448649</v>
      </c>
      <c r="D71" s="18">
        <v>507534</v>
      </c>
      <c r="E71" s="18">
        <v>485242</v>
      </c>
      <c r="F71" s="18">
        <v>592658</v>
      </c>
      <c r="G71" s="17"/>
    </row>
    <row r="72" spans="1:7" x14ac:dyDescent="0.25">
      <c r="A72" s="17" t="s">
        <v>34</v>
      </c>
      <c r="B72" s="18">
        <v>877</v>
      </c>
      <c r="C72" s="18">
        <v>871</v>
      </c>
      <c r="D72" s="18">
        <v>868</v>
      </c>
      <c r="E72" s="18">
        <v>842</v>
      </c>
      <c r="F72" s="18">
        <v>815</v>
      </c>
      <c r="G72" s="17"/>
    </row>
    <row r="73" spans="1:7" x14ac:dyDescent="0.25">
      <c r="A73" s="17" t="s">
        <v>33</v>
      </c>
      <c r="B73" s="18">
        <v>337735</v>
      </c>
      <c r="C73" s="18">
        <v>321678</v>
      </c>
      <c r="D73" s="18">
        <v>310678</v>
      </c>
      <c r="E73" s="18">
        <v>268327</v>
      </c>
      <c r="F73" s="18">
        <v>219095</v>
      </c>
      <c r="G73" s="17"/>
    </row>
    <row r="74" spans="1:7" x14ac:dyDescent="0.25">
      <c r="A74" s="17" t="s">
        <v>32</v>
      </c>
      <c r="B74" s="18">
        <v>178858</v>
      </c>
      <c r="C74" s="18">
        <v>-33744</v>
      </c>
      <c r="D74" s="18">
        <v>-189545</v>
      </c>
      <c r="E74" s="18">
        <v>-240104</v>
      </c>
      <c r="F74" s="18">
        <v>-296184</v>
      </c>
      <c r="G74" s="17"/>
    </row>
    <row r="75" spans="1:7" x14ac:dyDescent="0.25">
      <c r="A75" s="17" t="s">
        <v>30</v>
      </c>
      <c r="B75" s="18">
        <v>353</v>
      </c>
      <c r="C75" s="18">
        <v>-387</v>
      </c>
      <c r="D75" s="18">
        <v>4</v>
      </c>
      <c r="E75" s="18">
        <v>-94</v>
      </c>
      <c r="F75" s="18">
        <v>43</v>
      </c>
      <c r="G75" s="17"/>
    </row>
    <row r="76" spans="1:7" x14ac:dyDescent="0.25">
      <c r="A76" s="17" t="s">
        <v>92</v>
      </c>
      <c r="B76" s="18">
        <v>517823</v>
      </c>
      <c r="C76" s="18">
        <v>288418</v>
      </c>
      <c r="D76" s="18">
        <v>122005</v>
      </c>
      <c r="E76" s="18">
        <v>28971</v>
      </c>
      <c r="F76" s="18">
        <v>-76231</v>
      </c>
      <c r="G76" s="17"/>
    </row>
    <row r="77" spans="1:7" x14ac:dyDescent="0.25">
      <c r="A77" s="17" t="s">
        <v>91</v>
      </c>
      <c r="B77" s="19" t="s">
        <v>29</v>
      </c>
      <c r="C77" s="19" t="s">
        <v>29</v>
      </c>
      <c r="D77" s="19" t="s">
        <v>29</v>
      </c>
      <c r="E77" s="18">
        <v>28971</v>
      </c>
      <c r="F77" s="18">
        <v>-76231</v>
      </c>
      <c r="G77" s="17"/>
    </row>
  </sheetData>
  <sheetProtection formatCells="0" formatColumns="0" formatRows="0" insertColumns="0" insertRows="0" insertHyperlinks="0" deleteColumns="0" deleteRows="0" sort="0" autoFilter="0" pivotTables="0"/>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E98D6A-E093-4BA0-9847-010A45DE9A8F}">
  <dimension ref="A4:G60"/>
  <sheetViews>
    <sheetView zoomScale="160" zoomScaleNormal="160" workbookViewId="0">
      <selection activeCell="H17" sqref="H17"/>
    </sheetView>
  </sheetViews>
  <sheetFormatPr defaultRowHeight="13.2" x14ac:dyDescent="0.25"/>
  <cols>
    <col min="1" max="1" width="61.109375" style="16" bestFit="1" customWidth="1"/>
    <col min="2" max="4" width="12.44140625" style="16" bestFit="1" customWidth="1"/>
    <col min="5" max="5" width="12.88671875" style="16" bestFit="1" customWidth="1"/>
    <col min="6" max="6" width="12.44140625" style="16" bestFit="1" customWidth="1"/>
    <col min="7" max="196" width="12" style="16" customWidth="1"/>
    <col min="197" max="16384" width="8.88671875" style="16"/>
  </cols>
  <sheetData>
    <row r="4" spans="1:7" x14ac:dyDescent="0.25">
      <c r="A4" s="25" t="s">
        <v>0</v>
      </c>
    </row>
    <row r="5" spans="1:7" ht="21" x14ac:dyDescent="0.4">
      <c r="A5" s="24" t="s">
        <v>141</v>
      </c>
    </row>
    <row r="7" spans="1:7" x14ac:dyDescent="0.25">
      <c r="A7" s="23" t="s">
        <v>1</v>
      </c>
    </row>
    <row r="10" spans="1:7" x14ac:dyDescent="0.25">
      <c r="A10" s="22" t="s">
        <v>61</v>
      </c>
    </row>
    <row r="11" spans="1:7" x14ac:dyDescent="0.25">
      <c r="A11" s="20" t="s">
        <v>48</v>
      </c>
      <c r="B11" s="21" t="s">
        <v>140</v>
      </c>
      <c r="C11" s="21" t="s">
        <v>139</v>
      </c>
      <c r="D11" s="21" t="s">
        <v>138</v>
      </c>
      <c r="E11" s="21" t="s">
        <v>137</v>
      </c>
      <c r="F11" s="21" t="s">
        <v>136</v>
      </c>
      <c r="G11" s="20"/>
    </row>
    <row r="12" spans="1:7" x14ac:dyDescent="0.25">
      <c r="A12" s="20" t="s">
        <v>47</v>
      </c>
      <c r="B12" s="21" t="s">
        <v>46</v>
      </c>
      <c r="C12" s="21" t="s">
        <v>46</v>
      </c>
      <c r="D12" s="21" t="s">
        <v>46</v>
      </c>
      <c r="E12" s="21" t="s">
        <v>46</v>
      </c>
      <c r="F12" s="21" t="s">
        <v>46</v>
      </c>
      <c r="G12" s="20"/>
    </row>
    <row r="13" spans="1:7" x14ac:dyDescent="0.25">
      <c r="A13" s="20" t="s">
        <v>45</v>
      </c>
      <c r="B13" s="21" t="s">
        <v>44</v>
      </c>
      <c r="C13" s="21" t="s">
        <v>44</v>
      </c>
      <c r="D13" s="21" t="s">
        <v>44</v>
      </c>
      <c r="E13" s="21" t="s">
        <v>135</v>
      </c>
      <c r="F13" s="21" t="s">
        <v>44</v>
      </c>
      <c r="G13" s="20"/>
    </row>
    <row r="14" spans="1:7" x14ac:dyDescent="0.25">
      <c r="A14" s="20" t="s">
        <v>43</v>
      </c>
      <c r="B14" s="21" t="s">
        <v>42</v>
      </c>
      <c r="C14" s="21" t="s">
        <v>42</v>
      </c>
      <c r="D14" s="21" t="s">
        <v>42</v>
      </c>
      <c r="E14" s="21" t="s">
        <v>42</v>
      </c>
      <c r="F14" s="21" t="s">
        <v>42</v>
      </c>
      <c r="G14" s="20"/>
    </row>
    <row r="15" spans="1:7" x14ac:dyDescent="0.25">
      <c r="A15" s="20" t="s">
        <v>41</v>
      </c>
      <c r="B15" s="21" t="s">
        <v>40</v>
      </c>
      <c r="C15" s="21" t="s">
        <v>40</v>
      </c>
      <c r="D15" s="21" t="s">
        <v>40</v>
      </c>
      <c r="E15" s="21" t="s">
        <v>40</v>
      </c>
      <c r="F15" s="21" t="s">
        <v>40</v>
      </c>
      <c r="G15" s="20"/>
    </row>
    <row r="16" spans="1:7" x14ac:dyDescent="0.25">
      <c r="A16" s="17" t="s">
        <v>145</v>
      </c>
      <c r="B16" s="18">
        <v>212602</v>
      </c>
      <c r="C16" s="18">
        <v>155801</v>
      </c>
      <c r="D16" s="18">
        <v>50434</v>
      </c>
      <c r="E16" s="18">
        <v>57763</v>
      </c>
      <c r="F16" s="18">
        <v>15401</v>
      </c>
      <c r="G16" s="17"/>
    </row>
    <row r="17" spans="1:7" x14ac:dyDescent="0.25">
      <c r="A17" s="17" t="s">
        <v>196</v>
      </c>
      <c r="B17" s="18">
        <v>32070</v>
      </c>
      <c r="C17" s="18">
        <v>30535</v>
      </c>
      <c r="D17" s="18">
        <v>28959</v>
      </c>
      <c r="E17" s="18">
        <v>24777</v>
      </c>
      <c r="F17" s="18">
        <v>20769</v>
      </c>
      <c r="G17" s="17"/>
    </row>
    <row r="18" spans="1:7" x14ac:dyDescent="0.25">
      <c r="A18" s="17" t="s">
        <v>195</v>
      </c>
      <c r="B18" s="18">
        <v>679</v>
      </c>
      <c r="C18" s="18">
        <v>935</v>
      </c>
      <c r="D18" s="18">
        <v>2189</v>
      </c>
      <c r="E18" s="18">
        <v>3425</v>
      </c>
      <c r="F18" s="18">
        <v>2950</v>
      </c>
      <c r="G18" s="17"/>
    </row>
    <row r="19" spans="1:7" x14ac:dyDescent="0.25">
      <c r="A19" s="17" t="s">
        <v>194</v>
      </c>
      <c r="B19" s="18">
        <v>15474</v>
      </c>
      <c r="C19" s="18">
        <v>9009</v>
      </c>
      <c r="D19" s="18">
        <v>52332</v>
      </c>
      <c r="E19" s="18">
        <v>13247</v>
      </c>
      <c r="F19" s="18">
        <v>13393</v>
      </c>
      <c r="G19" s="17"/>
    </row>
    <row r="20" spans="1:7" x14ac:dyDescent="0.25">
      <c r="A20" s="17" t="s">
        <v>36</v>
      </c>
      <c r="B20" s="18">
        <v>5147</v>
      </c>
      <c r="C20" s="18">
        <v>-3827</v>
      </c>
      <c r="D20" s="18">
        <v>15615</v>
      </c>
      <c r="E20" s="18">
        <v>2226</v>
      </c>
      <c r="F20" s="18">
        <v>8500</v>
      </c>
      <c r="G20" s="17"/>
    </row>
    <row r="21" spans="1:7" x14ac:dyDescent="0.25">
      <c r="A21" s="17" t="s">
        <v>193</v>
      </c>
      <c r="B21" s="18">
        <v>2473</v>
      </c>
      <c r="C21" s="18">
        <v>1051</v>
      </c>
      <c r="D21" s="18">
        <v>616</v>
      </c>
      <c r="E21" s="18">
        <v>2209</v>
      </c>
      <c r="F21" s="19" t="s">
        <v>29</v>
      </c>
      <c r="G21" s="17"/>
    </row>
    <row r="22" spans="1:7" x14ac:dyDescent="0.25">
      <c r="A22" s="17" t="s">
        <v>192</v>
      </c>
      <c r="B22" s="19" t="s">
        <v>29</v>
      </c>
      <c r="C22" s="18">
        <v>1064</v>
      </c>
      <c r="D22" s="19" t="s">
        <v>29</v>
      </c>
      <c r="E22" s="19" t="s">
        <v>29</v>
      </c>
      <c r="F22" s="19" t="s">
        <v>29</v>
      </c>
      <c r="G22" s="17"/>
    </row>
    <row r="23" spans="1:7" x14ac:dyDescent="0.25">
      <c r="A23" s="17" t="s">
        <v>191</v>
      </c>
      <c r="B23" s="18">
        <v>1022</v>
      </c>
      <c r="C23" s="18">
        <v>-74</v>
      </c>
      <c r="D23" s="19" t="s">
        <v>29</v>
      </c>
      <c r="E23" s="19" t="s">
        <v>29</v>
      </c>
      <c r="F23" s="19" t="s">
        <v>29</v>
      </c>
      <c r="G23" s="17"/>
    </row>
    <row r="24" spans="1:7" x14ac:dyDescent="0.25">
      <c r="A24" s="17" t="s">
        <v>190</v>
      </c>
      <c r="B24" s="19" t="s">
        <v>29</v>
      </c>
      <c r="C24" s="19" t="s">
        <v>29</v>
      </c>
      <c r="D24" s="18">
        <v>643</v>
      </c>
      <c r="E24" s="18">
        <v>694</v>
      </c>
      <c r="F24" s="19" t="s">
        <v>29</v>
      </c>
      <c r="G24" s="17"/>
    </row>
    <row r="25" spans="1:7" x14ac:dyDescent="0.25">
      <c r="A25" s="17" t="s">
        <v>189</v>
      </c>
      <c r="B25" s="19" t="s">
        <v>29</v>
      </c>
      <c r="C25" s="19" t="s">
        <v>29</v>
      </c>
      <c r="D25" s="19" t="s">
        <v>29</v>
      </c>
      <c r="E25" s="19" t="s">
        <v>29</v>
      </c>
      <c r="F25" s="18">
        <v>86738</v>
      </c>
      <c r="G25" s="17"/>
    </row>
    <row r="26" spans="1:7" x14ac:dyDescent="0.25">
      <c r="A26" s="17" t="s">
        <v>132</v>
      </c>
      <c r="B26" s="18">
        <v>-44681</v>
      </c>
      <c r="C26" s="18">
        <v>16353</v>
      </c>
      <c r="D26" s="18">
        <v>-19940</v>
      </c>
      <c r="E26" s="18">
        <v>7675</v>
      </c>
      <c r="F26" s="18">
        <v>-29909</v>
      </c>
      <c r="G26" s="17"/>
    </row>
    <row r="27" spans="1:7" x14ac:dyDescent="0.25">
      <c r="A27" s="17" t="s">
        <v>79</v>
      </c>
      <c r="B27" s="18">
        <v>-179803</v>
      </c>
      <c r="C27" s="18">
        <v>46052</v>
      </c>
      <c r="D27" s="18">
        <v>-40541</v>
      </c>
      <c r="E27" s="18">
        <v>29583</v>
      </c>
      <c r="F27" s="18">
        <v>71040</v>
      </c>
      <c r="G27" s="17"/>
    </row>
    <row r="28" spans="1:7" x14ac:dyDescent="0.25">
      <c r="A28" s="17" t="s">
        <v>188</v>
      </c>
      <c r="B28" s="18">
        <v>-10587</v>
      </c>
      <c r="C28" s="18">
        <v>1982</v>
      </c>
      <c r="D28" s="18">
        <v>-6798</v>
      </c>
      <c r="E28" s="18">
        <v>-5089</v>
      </c>
      <c r="F28" s="18">
        <v>17915</v>
      </c>
      <c r="G28" s="17"/>
    </row>
    <row r="29" spans="1:7" x14ac:dyDescent="0.25">
      <c r="A29" s="17" t="s">
        <v>187</v>
      </c>
      <c r="B29" s="18">
        <v>112773</v>
      </c>
      <c r="C29" s="18">
        <v>89125</v>
      </c>
      <c r="D29" s="18">
        <v>6614</v>
      </c>
      <c r="E29" s="18">
        <v>43740</v>
      </c>
      <c r="F29" s="18">
        <v>27992</v>
      </c>
      <c r="G29" s="17"/>
    </row>
    <row r="30" spans="1:7" x14ac:dyDescent="0.25">
      <c r="A30" s="17" t="s">
        <v>105</v>
      </c>
      <c r="B30" s="18">
        <v>-3781</v>
      </c>
      <c r="C30" s="18">
        <v>14943</v>
      </c>
      <c r="D30" s="18">
        <v>-3101</v>
      </c>
      <c r="E30" s="18">
        <v>-5876</v>
      </c>
      <c r="F30" s="18">
        <v>-12805</v>
      </c>
      <c r="G30" s="17"/>
    </row>
    <row r="31" spans="1:7" x14ac:dyDescent="0.25">
      <c r="A31" s="17" t="s">
        <v>186</v>
      </c>
      <c r="B31" s="18">
        <v>3132</v>
      </c>
      <c r="C31" s="18">
        <v>3478</v>
      </c>
      <c r="D31" s="18">
        <v>-129</v>
      </c>
      <c r="E31" s="18">
        <v>1694</v>
      </c>
      <c r="F31" s="18">
        <v>12505</v>
      </c>
      <c r="G31" s="17"/>
    </row>
    <row r="32" spans="1:7" x14ac:dyDescent="0.25">
      <c r="A32" s="17" t="s">
        <v>59</v>
      </c>
      <c r="B32" s="18">
        <v>146520</v>
      </c>
      <c r="C32" s="18">
        <v>366427</v>
      </c>
      <c r="D32" s="18">
        <v>86893</v>
      </c>
      <c r="E32" s="18">
        <v>176068</v>
      </c>
      <c r="F32" s="18">
        <v>147751</v>
      </c>
      <c r="G32" s="17"/>
    </row>
    <row r="33" spans="1:7" x14ac:dyDescent="0.25">
      <c r="A33" s="17" t="s">
        <v>81</v>
      </c>
      <c r="B33" s="18">
        <v>-56121</v>
      </c>
      <c r="C33" s="18">
        <v>-15566</v>
      </c>
      <c r="D33" s="18">
        <v>-32077</v>
      </c>
      <c r="E33" s="18">
        <v>-20860</v>
      </c>
      <c r="F33" s="18">
        <v>-42197</v>
      </c>
      <c r="G33" s="17"/>
    </row>
    <row r="34" spans="1:7" x14ac:dyDescent="0.25">
      <c r="A34" s="17" t="s">
        <v>185</v>
      </c>
      <c r="B34" s="18">
        <v>-9635</v>
      </c>
      <c r="C34" s="18">
        <v>-7378</v>
      </c>
      <c r="D34" s="18">
        <v>-16614</v>
      </c>
      <c r="E34" s="18">
        <v>-11027</v>
      </c>
      <c r="F34" s="18">
        <v>4926</v>
      </c>
      <c r="G34" s="17"/>
    </row>
    <row r="35" spans="1:7" x14ac:dyDescent="0.25">
      <c r="A35" s="17" t="s">
        <v>184</v>
      </c>
      <c r="B35" s="19" t="s">
        <v>29</v>
      </c>
      <c r="C35" s="19" t="s">
        <v>29</v>
      </c>
      <c r="D35" s="19" t="s">
        <v>29</v>
      </c>
      <c r="E35" s="19" t="s">
        <v>29</v>
      </c>
      <c r="F35" s="18">
        <v>-2867</v>
      </c>
      <c r="G35" s="17"/>
    </row>
    <row r="36" spans="1:7" x14ac:dyDescent="0.25">
      <c r="A36" s="17" t="s">
        <v>183</v>
      </c>
      <c r="B36" s="19" t="s">
        <v>29</v>
      </c>
      <c r="C36" s="19" t="s">
        <v>29</v>
      </c>
      <c r="D36" s="19" t="s">
        <v>29</v>
      </c>
      <c r="E36" s="18">
        <v>165</v>
      </c>
      <c r="F36" s="19" t="s">
        <v>29</v>
      </c>
      <c r="G36" s="17"/>
    </row>
    <row r="37" spans="1:7" x14ac:dyDescent="0.25">
      <c r="A37" s="17" t="s">
        <v>182</v>
      </c>
      <c r="B37" s="19" t="s">
        <v>29</v>
      </c>
      <c r="C37" s="19" t="s">
        <v>29</v>
      </c>
      <c r="D37" s="19" t="s">
        <v>29</v>
      </c>
      <c r="E37" s="19" t="s">
        <v>29</v>
      </c>
      <c r="F37" s="18">
        <v>1416</v>
      </c>
      <c r="G37" s="17"/>
    </row>
    <row r="38" spans="1:7" x14ac:dyDescent="0.25">
      <c r="A38" s="17" t="s">
        <v>58</v>
      </c>
      <c r="B38" s="18">
        <v>-65756</v>
      </c>
      <c r="C38" s="18">
        <v>-22944</v>
      </c>
      <c r="D38" s="18">
        <v>-48691</v>
      </c>
      <c r="E38" s="18">
        <v>-31722</v>
      </c>
      <c r="F38" s="18">
        <v>-38722</v>
      </c>
      <c r="G38" s="17"/>
    </row>
    <row r="39" spans="1:7" x14ac:dyDescent="0.25">
      <c r="A39" s="17" t="s">
        <v>181</v>
      </c>
      <c r="B39" s="19" t="s">
        <v>29</v>
      </c>
      <c r="C39" s="19" t="s">
        <v>29</v>
      </c>
      <c r="D39" s="18">
        <v>66238</v>
      </c>
      <c r="E39" s="19" t="s">
        <v>29</v>
      </c>
      <c r="F39" s="19" t="s">
        <v>29</v>
      </c>
      <c r="G39" s="17"/>
    </row>
    <row r="40" spans="1:7" x14ac:dyDescent="0.25">
      <c r="A40" s="17" t="s">
        <v>180</v>
      </c>
      <c r="B40" s="19" t="s">
        <v>29</v>
      </c>
      <c r="C40" s="19" t="s">
        <v>29</v>
      </c>
      <c r="D40" s="19" t="s">
        <v>29</v>
      </c>
      <c r="E40" s="19" t="s">
        <v>29</v>
      </c>
      <c r="F40" s="18">
        <v>-20000</v>
      </c>
      <c r="G40" s="17"/>
    </row>
    <row r="41" spans="1:7" x14ac:dyDescent="0.25">
      <c r="A41" s="17" t="s">
        <v>179</v>
      </c>
      <c r="B41" s="18">
        <v>-22500</v>
      </c>
      <c r="C41" s="18">
        <v>-165000</v>
      </c>
      <c r="D41" s="18">
        <v>-34875</v>
      </c>
      <c r="E41" s="18">
        <v>-151788</v>
      </c>
      <c r="F41" s="18">
        <v>-45550</v>
      </c>
      <c r="G41" s="17"/>
    </row>
    <row r="42" spans="1:7" x14ac:dyDescent="0.25">
      <c r="A42" s="17" t="s">
        <v>178</v>
      </c>
      <c r="B42" s="18">
        <v>4095</v>
      </c>
      <c r="C42" s="18">
        <v>3022</v>
      </c>
      <c r="D42" s="18">
        <v>3561</v>
      </c>
      <c r="E42" s="18">
        <v>262</v>
      </c>
      <c r="F42" s="18">
        <v>99</v>
      </c>
      <c r="G42" s="17"/>
    </row>
    <row r="43" spans="1:7" x14ac:dyDescent="0.25">
      <c r="A43" s="17" t="s">
        <v>177</v>
      </c>
      <c r="B43" s="18">
        <v>-3506</v>
      </c>
      <c r="C43" s="18">
        <v>-1028</v>
      </c>
      <c r="D43" s="18">
        <v>-13516</v>
      </c>
      <c r="E43" s="18">
        <v>-57</v>
      </c>
      <c r="F43" s="18">
        <v>-2018</v>
      </c>
      <c r="G43" s="17"/>
    </row>
    <row r="44" spans="1:7" x14ac:dyDescent="0.25">
      <c r="A44" s="17" t="s">
        <v>176</v>
      </c>
      <c r="B44" s="18">
        <v>-1108</v>
      </c>
      <c r="C44" s="18">
        <v>-185</v>
      </c>
      <c r="D44" s="18">
        <v>-74</v>
      </c>
      <c r="E44" s="19" t="s">
        <v>29</v>
      </c>
      <c r="F44" s="19" t="s">
        <v>29</v>
      </c>
      <c r="G44" s="17"/>
    </row>
    <row r="45" spans="1:7" x14ac:dyDescent="0.25">
      <c r="A45" s="17" t="s">
        <v>175</v>
      </c>
      <c r="B45" s="19" t="s">
        <v>29</v>
      </c>
      <c r="C45" s="18">
        <v>-50000</v>
      </c>
      <c r="D45" s="19" t="s">
        <v>29</v>
      </c>
      <c r="E45" s="19" t="s">
        <v>29</v>
      </c>
      <c r="F45" s="19" t="s">
        <v>29</v>
      </c>
      <c r="G45" s="17"/>
    </row>
    <row r="46" spans="1:7" x14ac:dyDescent="0.25">
      <c r="A46" s="17" t="s">
        <v>174</v>
      </c>
      <c r="B46" s="19" t="s">
        <v>29</v>
      </c>
      <c r="C46" s="18">
        <v>50000</v>
      </c>
      <c r="D46" s="19" t="s">
        <v>29</v>
      </c>
      <c r="E46" s="19" t="s">
        <v>29</v>
      </c>
      <c r="F46" s="19" t="s">
        <v>29</v>
      </c>
      <c r="G46" s="17"/>
    </row>
    <row r="47" spans="1:7" x14ac:dyDescent="0.25">
      <c r="A47" s="17" t="s">
        <v>173</v>
      </c>
      <c r="B47" s="19" t="s">
        <v>29</v>
      </c>
      <c r="C47" s="19" t="s">
        <v>29</v>
      </c>
      <c r="D47" s="18">
        <v>-64250</v>
      </c>
      <c r="E47" s="19" t="s">
        <v>29</v>
      </c>
      <c r="F47" s="19" t="s">
        <v>29</v>
      </c>
      <c r="G47" s="17"/>
    </row>
    <row r="48" spans="1:7" x14ac:dyDescent="0.25">
      <c r="A48" s="17" t="s">
        <v>172</v>
      </c>
      <c r="B48" s="19" t="s">
        <v>29</v>
      </c>
      <c r="C48" s="19" t="s">
        <v>29</v>
      </c>
      <c r="D48" s="18">
        <v>-2135</v>
      </c>
      <c r="E48" s="19" t="s">
        <v>29</v>
      </c>
      <c r="F48" s="18">
        <v>-1957</v>
      </c>
      <c r="G48" s="17"/>
    </row>
    <row r="49" spans="1:7" x14ac:dyDescent="0.25">
      <c r="A49" s="17" t="s">
        <v>171</v>
      </c>
      <c r="B49" s="19" t="s">
        <v>29</v>
      </c>
      <c r="C49" s="19" t="s">
        <v>29</v>
      </c>
      <c r="D49" s="19" t="s">
        <v>29</v>
      </c>
      <c r="E49" s="18">
        <v>-1967</v>
      </c>
      <c r="F49" s="19" t="s">
        <v>29</v>
      </c>
      <c r="G49" s="17"/>
    </row>
    <row r="50" spans="1:7" x14ac:dyDescent="0.25">
      <c r="A50" s="17" t="s">
        <v>170</v>
      </c>
      <c r="B50" s="19" t="s">
        <v>29</v>
      </c>
      <c r="C50" s="19" t="s">
        <v>29</v>
      </c>
      <c r="D50" s="19" t="s">
        <v>29</v>
      </c>
      <c r="E50" s="18">
        <v>38083</v>
      </c>
      <c r="F50" s="19" t="s">
        <v>29</v>
      </c>
      <c r="G50" s="17"/>
    </row>
    <row r="51" spans="1:7" x14ac:dyDescent="0.25">
      <c r="A51" s="17" t="s">
        <v>169</v>
      </c>
      <c r="B51" s="19" t="s">
        <v>29</v>
      </c>
      <c r="C51" s="19" t="s">
        <v>29</v>
      </c>
      <c r="D51" s="18">
        <v>-636</v>
      </c>
      <c r="E51" s="18">
        <v>-2523</v>
      </c>
      <c r="F51" s="18">
        <v>-2811</v>
      </c>
      <c r="G51" s="17"/>
    </row>
    <row r="52" spans="1:7" x14ac:dyDescent="0.25">
      <c r="A52" s="17" t="s">
        <v>57</v>
      </c>
      <c r="B52" s="18">
        <v>-23019</v>
      </c>
      <c r="C52" s="18">
        <v>-163191</v>
      </c>
      <c r="D52" s="18">
        <v>-45687</v>
      </c>
      <c r="E52" s="18">
        <v>-117990</v>
      </c>
      <c r="F52" s="18">
        <v>-72237</v>
      </c>
      <c r="G52" s="17"/>
    </row>
    <row r="53" spans="1:7" x14ac:dyDescent="0.25">
      <c r="A53" s="17" t="s">
        <v>168</v>
      </c>
      <c r="B53" s="19" t="s">
        <v>29</v>
      </c>
      <c r="C53" s="19" t="s">
        <v>29</v>
      </c>
      <c r="D53" s="19" t="s">
        <v>29</v>
      </c>
      <c r="E53" s="19" t="s">
        <v>29</v>
      </c>
      <c r="F53" s="18">
        <v>-4432</v>
      </c>
      <c r="G53" s="17"/>
    </row>
    <row r="54" spans="1:7" x14ac:dyDescent="0.25">
      <c r="A54" s="17" t="s">
        <v>167</v>
      </c>
      <c r="B54" s="19" t="s">
        <v>29</v>
      </c>
      <c r="C54" s="19" t="s">
        <v>29</v>
      </c>
      <c r="D54" s="19" t="s">
        <v>29</v>
      </c>
      <c r="E54" s="19" t="s">
        <v>29</v>
      </c>
      <c r="F54" s="18">
        <v>-4432</v>
      </c>
      <c r="G54" s="17"/>
    </row>
    <row r="55" spans="1:7" x14ac:dyDescent="0.25">
      <c r="A55" s="17" t="s">
        <v>82</v>
      </c>
      <c r="B55" s="18">
        <v>1161</v>
      </c>
      <c r="C55" s="18">
        <v>476</v>
      </c>
      <c r="D55" s="18">
        <v>-51</v>
      </c>
      <c r="E55" s="18">
        <v>45</v>
      </c>
      <c r="F55" s="18">
        <v>-1</v>
      </c>
      <c r="G55" s="17"/>
    </row>
    <row r="56" spans="1:7" x14ac:dyDescent="0.25">
      <c r="A56" s="17" t="s">
        <v>166</v>
      </c>
      <c r="B56" s="18">
        <v>58906</v>
      </c>
      <c r="C56" s="18">
        <v>180768</v>
      </c>
      <c r="D56" s="18">
        <v>-7536</v>
      </c>
      <c r="E56" s="18">
        <v>26401</v>
      </c>
      <c r="F56" s="18">
        <v>32359</v>
      </c>
      <c r="G56" s="17"/>
    </row>
    <row r="57" spans="1:7" x14ac:dyDescent="0.25">
      <c r="A57" s="17" t="s">
        <v>165</v>
      </c>
      <c r="B57" s="18">
        <v>253283</v>
      </c>
      <c r="C57" s="18">
        <v>72515</v>
      </c>
      <c r="D57" s="18">
        <v>80051</v>
      </c>
      <c r="E57" s="18">
        <v>53650</v>
      </c>
      <c r="F57" s="18">
        <v>21291</v>
      </c>
      <c r="G57" s="17"/>
    </row>
    <row r="58" spans="1:7" x14ac:dyDescent="0.25">
      <c r="A58" s="17" t="s">
        <v>164</v>
      </c>
      <c r="B58" s="18">
        <v>312189</v>
      </c>
      <c r="C58" s="18">
        <v>253283</v>
      </c>
      <c r="D58" s="18">
        <v>72515</v>
      </c>
      <c r="E58" s="18">
        <v>80051</v>
      </c>
      <c r="F58" s="18">
        <v>53650</v>
      </c>
      <c r="G58" s="17"/>
    </row>
    <row r="59" spans="1:7" x14ac:dyDescent="0.25">
      <c r="A59" s="17" t="s">
        <v>163</v>
      </c>
      <c r="B59" s="18">
        <v>2365</v>
      </c>
      <c r="C59" s="18">
        <v>8358</v>
      </c>
      <c r="D59" s="18">
        <v>19396</v>
      </c>
      <c r="E59" s="18">
        <v>28504</v>
      </c>
      <c r="F59" s="18">
        <v>2989</v>
      </c>
      <c r="G59" s="17"/>
    </row>
    <row r="60" spans="1:7" x14ac:dyDescent="0.25">
      <c r="A60" s="17" t="s">
        <v>162</v>
      </c>
      <c r="B60" s="18">
        <v>58819</v>
      </c>
      <c r="C60" s="18">
        <v>36306</v>
      </c>
      <c r="D60" s="18">
        <v>3524</v>
      </c>
      <c r="E60" s="18">
        <v>16347</v>
      </c>
      <c r="F60" s="18">
        <v>20640</v>
      </c>
      <c r="G60" s="17"/>
    </row>
  </sheetData>
  <sheetProtection formatCells="0" formatColumns="0" formatRows="0" insertColumns="0" insertRows="0" insertHyperlinks="0" deleteColumns="0" deleteRows="0" sort="0" autoFilter="0" pivotTables="0"/>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06BDA2-B172-4F44-963A-BAE7AA3B11B8}">
  <sheetPr codeName="Sheet13"/>
  <dimension ref="B2:G10"/>
  <sheetViews>
    <sheetView zoomScale="190" zoomScaleNormal="190" workbookViewId="0">
      <selection activeCell="C4" sqref="C4"/>
    </sheetView>
  </sheetViews>
  <sheetFormatPr defaultRowHeight="13.2" x14ac:dyDescent="0.25"/>
  <cols>
    <col min="1" max="1" width="3.21875" customWidth="1"/>
    <col min="2" max="2" width="11.44140625" bestFit="1" customWidth="1"/>
  </cols>
  <sheetData>
    <row r="2" spans="2:7" x14ac:dyDescent="0.25">
      <c r="B2" s="3" t="s">
        <v>69</v>
      </c>
    </row>
    <row r="4" spans="2:7" x14ac:dyDescent="0.25">
      <c r="C4" s="6" t="s">
        <v>4</v>
      </c>
      <c r="D4" s="5"/>
      <c r="E4" s="5"/>
      <c r="F4" s="5"/>
      <c r="G4" s="5"/>
    </row>
    <row r="5" spans="2:7" x14ac:dyDescent="0.25">
      <c r="B5" s="7" t="s">
        <v>68</v>
      </c>
      <c r="C5" s="7">
        <v>2021</v>
      </c>
      <c r="D5" s="7">
        <f>C5-1</f>
        <v>2020</v>
      </c>
      <c r="E5" s="7">
        <f t="shared" ref="E5:G5" si="0">D5-1</f>
        <v>2019</v>
      </c>
      <c r="F5" s="7">
        <f t="shared" si="0"/>
        <v>2018</v>
      </c>
      <c r="G5" s="7">
        <f t="shared" si="0"/>
        <v>2017</v>
      </c>
    </row>
    <row r="6" spans="2:7" x14ac:dyDescent="0.25">
      <c r="B6" s="3" t="s">
        <v>201</v>
      </c>
      <c r="C6" s="1">
        <f ca="1">IFERROR(INDEX(INDIRECT($B6&amp;"!$A$9:$J$67"),MATCH($C$4,INDIRECT($B6&amp;"!$A$9:$A$67"),0),MATCH(C$5,INDIRECT($B6&amp;"!$A$9:$F$9"),0)),"")</f>
        <v>-16.38</v>
      </c>
      <c r="D6" s="1">
        <f t="shared" ref="D6:G6" ca="1" si="1">IFERROR(INDEX(INDIRECT($B6&amp;"!$A$9:$J$67"),MATCH($C$4,INDIRECT($B6&amp;"!$A$9:$A$67"),0),MATCH(D$5,INDIRECT($B6&amp;"!$A$9:$F$9"),0)),"")</f>
        <v>6.96</v>
      </c>
      <c r="E6" s="1" t="str">
        <f t="shared" ca="1" si="1"/>
        <v>-</v>
      </c>
      <c r="F6" s="1" t="str">
        <f t="shared" ca="1" si="1"/>
        <v/>
      </c>
      <c r="G6" s="1" t="str">
        <f t="shared" ca="1" si="1"/>
        <v/>
      </c>
    </row>
    <row r="7" spans="2:7" x14ac:dyDescent="0.25">
      <c r="B7" s="3" t="s">
        <v>202</v>
      </c>
      <c r="C7" s="1">
        <f t="shared" ref="C7:G9" ca="1" si="2">IFERROR(INDEX(INDIRECT($B7&amp;"!$A$9:$J$67"),MATCH($C$4,INDIRECT($B7&amp;"!$A$9:$A$67"),0),MATCH(C$5,INDIRECT($B7&amp;"!$A$9:$F$9"),0)),"")</f>
        <v>9.08</v>
      </c>
      <c r="D7" s="1">
        <f t="shared" ca="1" si="2"/>
        <v>2.87</v>
      </c>
      <c r="E7" s="1">
        <f t="shared" ca="1" si="2"/>
        <v>10.92</v>
      </c>
      <c r="F7" s="1">
        <f t="shared" ca="1" si="2"/>
        <v>4.4400000000000004</v>
      </c>
      <c r="G7" s="1">
        <f t="shared" ca="1" si="2"/>
        <v>-0.42</v>
      </c>
    </row>
    <row r="8" spans="2:7" x14ac:dyDescent="0.25">
      <c r="B8" s="3" t="s">
        <v>83</v>
      </c>
      <c r="C8" s="1">
        <f t="shared" ca="1" si="2"/>
        <v>26.18</v>
      </c>
      <c r="D8" s="1">
        <f t="shared" ca="1" si="2"/>
        <v>38.1</v>
      </c>
      <c r="E8" s="1">
        <f t="shared" ca="1" si="2"/>
        <v>31.28</v>
      </c>
      <c r="F8" s="1">
        <f t="shared" ca="1" si="2"/>
        <v>17.54</v>
      </c>
      <c r="G8" s="1" t="str">
        <f t="shared" ca="1" si="2"/>
        <v/>
      </c>
    </row>
    <row r="9" spans="2:7" x14ac:dyDescent="0.25">
      <c r="B9" s="3" t="s">
        <v>206</v>
      </c>
      <c r="C9" s="1">
        <f t="shared" ca="1" si="2"/>
        <v>17.649999999999999</v>
      </c>
      <c r="D9" s="1">
        <f t="shared" ca="1" si="2"/>
        <v>10.07</v>
      </c>
      <c r="E9" s="1">
        <f t="shared" ca="1" si="2"/>
        <v>13.35</v>
      </c>
      <c r="F9" s="1">
        <f t="shared" ca="1" si="2"/>
        <v>11.68</v>
      </c>
      <c r="G9" s="1">
        <f t="shared" ca="1" si="2"/>
        <v>11.88</v>
      </c>
    </row>
    <row r="10" spans="2:7" x14ac:dyDescent="0.25">
      <c r="B10" s="2" t="s">
        <v>67</v>
      </c>
      <c r="C10" s="8">
        <f ca="1">AVERAGE(C6:C9)</f>
        <v>9.1325000000000003</v>
      </c>
      <c r="D10" s="8">
        <f ca="1">AVERAGE(D6:D9)</f>
        <v>14.5</v>
      </c>
      <c r="E10" s="8">
        <f ca="1">AVERAGE(E6:E9)</f>
        <v>18.516666666666669</v>
      </c>
      <c r="F10" s="8">
        <f ca="1">AVERAGE(F6:F9)</f>
        <v>11.219999999999999</v>
      </c>
      <c r="G10" s="8">
        <f ca="1">AVERAGE(G6:G9)</f>
        <v>5.73</v>
      </c>
    </row>
  </sheetData>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C5FC3FE6-41E8-4E0A-903A-AAA670CA75BE}">
          <x14:formula1>
            <xm:f>COOK!$A$10:$A$39</xm:f>
          </x14:formula1>
          <xm:sqref>C4</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2D82D5-4F96-4409-9704-6CD7776F26F5}">
  <dimension ref="A4:E39"/>
  <sheetViews>
    <sheetView topLeftCell="A4" workbookViewId="0">
      <selection activeCell="A10" sqref="A10:A39"/>
    </sheetView>
  </sheetViews>
  <sheetFormatPr defaultRowHeight="13.2" x14ac:dyDescent="0.25"/>
  <cols>
    <col min="1" max="1" width="50" style="16" customWidth="1"/>
    <col min="2" max="198" width="12" style="16" customWidth="1"/>
    <col min="199" max="16384" width="8.88671875" style="16"/>
  </cols>
  <sheetData>
    <row r="4" spans="1:5" x14ac:dyDescent="0.25">
      <c r="A4" s="25" t="s">
        <v>0</v>
      </c>
    </row>
    <row r="5" spans="1:5" ht="21" x14ac:dyDescent="0.4">
      <c r="A5" s="24" t="s">
        <v>200</v>
      </c>
    </row>
    <row r="7" spans="1:5" x14ac:dyDescent="0.25">
      <c r="A7" s="23" t="s">
        <v>1</v>
      </c>
    </row>
    <row r="9" spans="1:5" x14ac:dyDescent="0.25">
      <c r="B9" s="16">
        <f>YEAR(B10)</f>
        <v>2021</v>
      </c>
      <c r="C9" s="16">
        <f t="shared" ref="C9:D9" si="0">YEAR(C10)</f>
        <v>2020</v>
      </c>
      <c r="D9" s="16">
        <f t="shared" si="0"/>
        <v>2019</v>
      </c>
    </row>
    <row r="10" spans="1:5" x14ac:dyDescent="0.25">
      <c r="A10" s="20" t="s">
        <v>2</v>
      </c>
      <c r="B10" s="21" t="s">
        <v>199</v>
      </c>
      <c r="C10" s="21" t="s">
        <v>198</v>
      </c>
      <c r="D10" s="21" t="s">
        <v>197</v>
      </c>
      <c r="E10" s="20"/>
    </row>
    <row r="11" spans="1:5" x14ac:dyDescent="0.25">
      <c r="A11" s="17" t="s">
        <v>3</v>
      </c>
      <c r="B11" s="26">
        <v>-8.18</v>
      </c>
      <c r="C11" s="26">
        <v>3.29</v>
      </c>
      <c r="D11" s="19" t="s">
        <v>29</v>
      </c>
      <c r="E11" s="17"/>
    </row>
    <row r="12" spans="1:5" x14ac:dyDescent="0.25">
      <c r="A12" s="17" t="s">
        <v>4</v>
      </c>
      <c r="B12" s="26">
        <v>-16.38</v>
      </c>
      <c r="C12" s="26">
        <v>6.96</v>
      </c>
      <c r="D12" s="19" t="s">
        <v>29</v>
      </c>
      <c r="E12" s="17"/>
    </row>
    <row r="13" spans="1:5" x14ac:dyDescent="0.25">
      <c r="A13" s="17" t="s">
        <v>5</v>
      </c>
      <c r="B13" s="26">
        <v>-5.99</v>
      </c>
      <c r="C13" s="26">
        <v>6.56</v>
      </c>
      <c r="D13" s="19" t="s">
        <v>29</v>
      </c>
      <c r="E13" s="17"/>
    </row>
    <row r="14" spans="1:5" x14ac:dyDescent="0.25">
      <c r="A14" s="17" t="s">
        <v>6</v>
      </c>
      <c r="B14" s="26">
        <v>-1.67</v>
      </c>
      <c r="C14" s="26">
        <v>19.68</v>
      </c>
      <c r="D14" s="26">
        <v>13.51</v>
      </c>
      <c r="E14" s="17"/>
    </row>
    <row r="15" spans="1:5" x14ac:dyDescent="0.25">
      <c r="A15" s="17" t="s">
        <v>7</v>
      </c>
      <c r="B15" s="19" t="s">
        <v>28</v>
      </c>
      <c r="C15" s="26">
        <v>2.3199999999999998</v>
      </c>
      <c r="D15" s="19" t="s">
        <v>28</v>
      </c>
      <c r="E15" s="17"/>
    </row>
    <row r="16" spans="1:5" x14ac:dyDescent="0.25">
      <c r="A16" s="17" t="s">
        <v>8</v>
      </c>
      <c r="B16" s="18">
        <v>897766</v>
      </c>
      <c r="C16" s="18">
        <v>777544</v>
      </c>
      <c r="D16" s="19" t="s">
        <v>29</v>
      </c>
      <c r="E16" s="17"/>
    </row>
    <row r="18" spans="1:5" x14ac:dyDescent="0.25">
      <c r="A18" s="20" t="s">
        <v>9</v>
      </c>
      <c r="B18" s="21" t="s">
        <v>199</v>
      </c>
      <c r="C18" s="21" t="s">
        <v>198</v>
      </c>
      <c r="D18" s="21" t="s">
        <v>197</v>
      </c>
      <c r="E18" s="20"/>
    </row>
    <row r="19" spans="1:5" x14ac:dyDescent="0.25">
      <c r="A19" s="17" t="s">
        <v>10</v>
      </c>
      <c r="B19" s="26">
        <v>0.61</v>
      </c>
      <c r="C19" s="26">
        <v>0.86</v>
      </c>
      <c r="D19" s="26">
        <v>0.69</v>
      </c>
      <c r="E19" s="17"/>
    </row>
    <row r="20" spans="1:5" x14ac:dyDescent="0.25">
      <c r="A20" s="17" t="s">
        <v>11</v>
      </c>
      <c r="B20" s="26">
        <v>1.62</v>
      </c>
      <c r="C20" s="26">
        <v>1.99</v>
      </c>
      <c r="D20" s="26">
        <v>1.72</v>
      </c>
      <c r="E20" s="17"/>
    </row>
    <row r="21" spans="1:5" x14ac:dyDescent="0.25">
      <c r="A21" s="17" t="s">
        <v>12</v>
      </c>
      <c r="B21" s="26">
        <v>8.76</v>
      </c>
      <c r="C21" s="26">
        <v>7.98</v>
      </c>
      <c r="D21" s="26">
        <v>3.81</v>
      </c>
      <c r="E21" s="17"/>
    </row>
    <row r="23" spans="1:5" x14ac:dyDescent="0.25">
      <c r="A23" s="20" t="s">
        <v>13</v>
      </c>
      <c r="B23" s="21" t="s">
        <v>199</v>
      </c>
      <c r="C23" s="21" t="s">
        <v>198</v>
      </c>
      <c r="D23" s="21" t="s">
        <v>197</v>
      </c>
      <c r="E23" s="20"/>
    </row>
    <row r="24" spans="1:5" x14ac:dyDescent="0.25">
      <c r="A24" s="17" t="s">
        <v>26</v>
      </c>
      <c r="B24" s="26">
        <v>0.62</v>
      </c>
      <c r="C24" s="26">
        <v>0.91</v>
      </c>
      <c r="D24" s="26">
        <v>1.03</v>
      </c>
      <c r="E24" s="17"/>
    </row>
    <row r="25" spans="1:5" x14ac:dyDescent="0.25">
      <c r="A25" s="17" t="s">
        <v>27</v>
      </c>
      <c r="B25" s="26">
        <v>0.69</v>
      </c>
      <c r="C25" s="26">
        <v>0.92</v>
      </c>
      <c r="D25" s="26">
        <v>1.04</v>
      </c>
      <c r="E25" s="17"/>
    </row>
    <row r="26" spans="1:5" x14ac:dyDescent="0.25">
      <c r="A26" s="17" t="s">
        <v>14</v>
      </c>
      <c r="B26" s="19" t="s">
        <v>29</v>
      </c>
      <c r="C26" s="26">
        <v>1.73</v>
      </c>
      <c r="D26" s="26">
        <v>0.26</v>
      </c>
      <c r="E26" s="17"/>
    </row>
    <row r="28" spans="1:5" x14ac:dyDescent="0.25">
      <c r="A28" s="20" t="s">
        <v>15</v>
      </c>
      <c r="B28" s="21" t="s">
        <v>199</v>
      </c>
      <c r="C28" s="21" t="s">
        <v>198</v>
      </c>
    </row>
    <row r="29" spans="1:5" x14ac:dyDescent="0.25">
      <c r="A29" s="17" t="s">
        <v>16</v>
      </c>
      <c r="B29" s="26">
        <v>0.72</v>
      </c>
      <c r="C29" s="26">
        <v>0.56999999999999995</v>
      </c>
    </row>
    <row r="30" spans="1:5" x14ac:dyDescent="0.25">
      <c r="A30" s="17" t="s">
        <v>17</v>
      </c>
      <c r="B30" s="26">
        <v>9.9600000000000009</v>
      </c>
      <c r="C30" s="26">
        <v>10.94</v>
      </c>
    </row>
    <row r="31" spans="1:5" x14ac:dyDescent="0.25">
      <c r="A31" s="17" t="s">
        <v>18</v>
      </c>
      <c r="B31" s="26">
        <v>4.51</v>
      </c>
      <c r="C31" s="26">
        <v>5.74</v>
      </c>
    </row>
    <row r="32" spans="1:5" x14ac:dyDescent="0.25">
      <c r="A32" s="17" t="s">
        <v>19</v>
      </c>
      <c r="B32" s="26">
        <v>24.41</v>
      </c>
      <c r="C32" s="26">
        <v>27.87</v>
      </c>
    </row>
    <row r="33" spans="1:5" x14ac:dyDescent="0.25">
      <c r="A33" s="17" t="s">
        <v>20</v>
      </c>
      <c r="B33" s="26">
        <v>12.62</v>
      </c>
      <c r="C33" s="26">
        <v>13.16</v>
      </c>
    </row>
    <row r="34" spans="1:5" x14ac:dyDescent="0.25">
      <c r="A34" s="17" t="s">
        <v>21</v>
      </c>
      <c r="B34" s="26">
        <v>17.88</v>
      </c>
      <c r="C34" s="26">
        <v>20.09</v>
      </c>
    </row>
    <row r="35" spans="1:5" x14ac:dyDescent="0.25">
      <c r="A35" s="17" t="s">
        <v>22</v>
      </c>
      <c r="B35" s="26">
        <v>55.52</v>
      </c>
      <c r="C35" s="26">
        <v>58.42</v>
      </c>
    </row>
    <row r="37" spans="1:5" x14ac:dyDescent="0.25">
      <c r="A37" s="20" t="s">
        <v>23</v>
      </c>
      <c r="B37" s="21" t="s">
        <v>199</v>
      </c>
      <c r="C37" s="21" t="s">
        <v>198</v>
      </c>
      <c r="D37" s="21" t="s">
        <v>197</v>
      </c>
      <c r="E37" s="20"/>
    </row>
    <row r="38" spans="1:5" x14ac:dyDescent="0.25">
      <c r="A38" s="17" t="s">
        <v>24</v>
      </c>
      <c r="B38" s="26">
        <v>-0.25</v>
      </c>
      <c r="C38" s="26">
        <v>0.43</v>
      </c>
      <c r="D38" s="26">
        <v>0.17</v>
      </c>
      <c r="E38" s="17"/>
    </row>
    <row r="39" spans="1:5" x14ac:dyDescent="0.25">
      <c r="A39" s="17" t="s">
        <v>25</v>
      </c>
      <c r="B39" s="26">
        <v>5.19</v>
      </c>
      <c r="C39" s="26">
        <v>4.37</v>
      </c>
      <c r="D39" s="26">
        <v>3.96</v>
      </c>
      <c r="E39" s="17"/>
    </row>
  </sheetData>
  <sheetProtection formatCells="0" formatColumns="0" formatRows="0" insertColumns="0" insertRows="0" insertHyperlinks="0" deleteColumns="0" deleteRows="0" sort="0" autoFilter="0" pivotTables="0"/>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05F7C3-C49B-4C41-84C5-47B04B73B0C7}">
  <dimension ref="A5:G38"/>
  <sheetViews>
    <sheetView workbookViewId="0"/>
  </sheetViews>
  <sheetFormatPr defaultRowHeight="13.2" x14ac:dyDescent="0.25"/>
  <cols>
    <col min="1" max="1" width="50" style="16" customWidth="1"/>
    <col min="2" max="196" width="12" style="16" customWidth="1"/>
    <col min="197" max="16384" width="8.88671875" style="16"/>
  </cols>
  <sheetData>
    <row r="5" spans="1:7" ht="21" x14ac:dyDescent="0.4">
      <c r="A5" s="24" t="s">
        <v>205</v>
      </c>
    </row>
    <row r="7" spans="1:7" x14ac:dyDescent="0.25">
      <c r="A7" s="23" t="s">
        <v>1</v>
      </c>
    </row>
    <row r="9" spans="1:7" x14ac:dyDescent="0.25">
      <c r="B9" s="16">
        <f>YEAR(B10)</f>
        <v>2021</v>
      </c>
      <c r="C9" s="16">
        <f t="shared" ref="C9:F9" si="0">YEAR(C10)</f>
        <v>2020</v>
      </c>
      <c r="D9" s="16">
        <f t="shared" si="0"/>
        <v>2019</v>
      </c>
      <c r="E9" s="16">
        <f t="shared" si="0"/>
        <v>2018</v>
      </c>
      <c r="F9" s="16">
        <f t="shared" si="0"/>
        <v>2017</v>
      </c>
    </row>
    <row r="10" spans="1:7" x14ac:dyDescent="0.25">
      <c r="A10" s="20" t="s">
        <v>2</v>
      </c>
      <c r="B10" s="21" t="s">
        <v>199</v>
      </c>
      <c r="C10" s="21" t="s">
        <v>198</v>
      </c>
      <c r="D10" s="21" t="s">
        <v>197</v>
      </c>
      <c r="E10" s="21" t="s">
        <v>204</v>
      </c>
      <c r="F10" s="21" t="s">
        <v>203</v>
      </c>
      <c r="G10" s="20"/>
    </row>
    <row r="11" spans="1:7" x14ac:dyDescent="0.25">
      <c r="A11" s="17" t="s">
        <v>3</v>
      </c>
      <c r="B11" s="26">
        <v>5.72</v>
      </c>
      <c r="C11" s="26">
        <v>2.16</v>
      </c>
      <c r="D11" s="26">
        <v>8.56</v>
      </c>
      <c r="E11" s="26">
        <v>3.47</v>
      </c>
      <c r="F11" s="26">
        <v>-0.32</v>
      </c>
      <c r="G11" s="17"/>
    </row>
    <row r="12" spans="1:7" x14ac:dyDescent="0.25">
      <c r="A12" s="17" t="s">
        <v>4</v>
      </c>
      <c r="B12" s="26">
        <v>9.08</v>
      </c>
      <c r="C12" s="26">
        <v>2.87</v>
      </c>
      <c r="D12" s="26">
        <v>10.92</v>
      </c>
      <c r="E12" s="26">
        <v>4.4400000000000004</v>
      </c>
      <c r="F12" s="26">
        <v>-0.42</v>
      </c>
      <c r="G12" s="17"/>
    </row>
    <row r="13" spans="1:7" x14ac:dyDescent="0.25">
      <c r="A13" s="17" t="s">
        <v>5</v>
      </c>
      <c r="B13" s="26">
        <v>5.65</v>
      </c>
      <c r="C13" s="26">
        <v>1.77</v>
      </c>
      <c r="D13" s="26">
        <v>5.83</v>
      </c>
      <c r="E13" s="26">
        <v>4.3899999999999997</v>
      </c>
      <c r="F13" s="26">
        <v>-2.63</v>
      </c>
      <c r="G13" s="17"/>
    </row>
    <row r="14" spans="1:7" x14ac:dyDescent="0.25">
      <c r="A14" s="17" t="s">
        <v>6</v>
      </c>
      <c r="B14" s="26">
        <v>8.68</v>
      </c>
      <c r="C14" s="26">
        <v>6.12</v>
      </c>
      <c r="D14" s="26">
        <v>8.4700000000000006</v>
      </c>
      <c r="E14" s="26">
        <v>7.59</v>
      </c>
      <c r="F14" s="26">
        <v>0.46</v>
      </c>
      <c r="G14" s="17"/>
    </row>
    <row r="15" spans="1:7" x14ac:dyDescent="0.25">
      <c r="A15" s="17" t="s">
        <v>7</v>
      </c>
      <c r="B15" s="18">
        <v>-88</v>
      </c>
      <c r="C15" s="26">
        <v>-54.67</v>
      </c>
      <c r="D15" s="26">
        <v>-90.08</v>
      </c>
      <c r="E15" s="26">
        <v>-12.79</v>
      </c>
      <c r="F15" s="19" t="s">
        <v>28</v>
      </c>
      <c r="G15" s="17"/>
    </row>
    <row r="16" spans="1:7" x14ac:dyDescent="0.25">
      <c r="A16" s="17" t="s">
        <v>8</v>
      </c>
      <c r="B16" s="18">
        <v>395573</v>
      </c>
      <c r="C16" s="18">
        <v>372325</v>
      </c>
      <c r="D16" s="18">
        <v>458874</v>
      </c>
      <c r="E16" s="18">
        <v>424282</v>
      </c>
      <c r="F16" s="18">
        <v>341374</v>
      </c>
      <c r="G16" s="17"/>
    </row>
    <row r="18" spans="1:7" x14ac:dyDescent="0.25">
      <c r="A18" s="20" t="s">
        <v>9</v>
      </c>
      <c r="B18" s="21" t="s">
        <v>199</v>
      </c>
      <c r="C18" s="21" t="s">
        <v>198</v>
      </c>
      <c r="D18" s="21" t="s">
        <v>197</v>
      </c>
      <c r="E18" s="21" t="s">
        <v>204</v>
      </c>
      <c r="F18" s="21" t="s">
        <v>203</v>
      </c>
      <c r="G18" s="20"/>
    </row>
    <row r="19" spans="1:7" x14ac:dyDescent="0.25">
      <c r="A19" s="17" t="s">
        <v>10</v>
      </c>
      <c r="B19" s="26">
        <v>1.07</v>
      </c>
      <c r="C19" s="26">
        <v>1.53</v>
      </c>
      <c r="D19" s="26">
        <v>1.45</v>
      </c>
      <c r="E19" s="26">
        <v>1.42</v>
      </c>
      <c r="F19" s="26">
        <v>1.52</v>
      </c>
      <c r="G19" s="17"/>
    </row>
    <row r="20" spans="1:7" x14ac:dyDescent="0.25">
      <c r="A20" s="17" t="s">
        <v>11</v>
      </c>
      <c r="B20" s="26">
        <v>3.11</v>
      </c>
      <c r="C20" s="26">
        <v>3.59</v>
      </c>
      <c r="D20" s="26">
        <v>4.92</v>
      </c>
      <c r="E20" s="26">
        <v>4.99</v>
      </c>
      <c r="F20" s="26">
        <v>5.03</v>
      </c>
      <c r="G20" s="17"/>
    </row>
    <row r="21" spans="1:7" x14ac:dyDescent="0.25">
      <c r="A21" s="17" t="s">
        <v>12</v>
      </c>
      <c r="B21" s="26">
        <v>24.37</v>
      </c>
      <c r="C21" s="26">
        <v>36.520000000000003</v>
      </c>
      <c r="D21" s="26">
        <v>41.82</v>
      </c>
      <c r="E21" s="26">
        <v>40.71</v>
      </c>
      <c r="F21" s="27">
        <v>38.4</v>
      </c>
      <c r="G21" s="17"/>
    </row>
    <row r="23" spans="1:7" x14ac:dyDescent="0.25">
      <c r="A23" s="20" t="s">
        <v>13</v>
      </c>
      <c r="B23" s="21" t="s">
        <v>199</v>
      </c>
      <c r="C23" s="21" t="s">
        <v>198</v>
      </c>
      <c r="D23" s="21" t="s">
        <v>197</v>
      </c>
      <c r="E23" s="21" t="s">
        <v>204</v>
      </c>
      <c r="F23" s="21" t="s">
        <v>203</v>
      </c>
      <c r="G23" s="20"/>
    </row>
    <row r="24" spans="1:7" x14ac:dyDescent="0.25">
      <c r="A24" s="17" t="s">
        <v>26</v>
      </c>
      <c r="B24" s="26">
        <v>0.36</v>
      </c>
      <c r="C24" s="26">
        <v>0.15</v>
      </c>
      <c r="D24" s="26">
        <v>0.13</v>
      </c>
      <c r="E24" s="26">
        <v>0.13</v>
      </c>
      <c r="F24" s="26">
        <v>0.13</v>
      </c>
      <c r="G24" s="17"/>
    </row>
    <row r="25" spans="1:7" x14ac:dyDescent="0.25">
      <c r="A25" s="17" t="s">
        <v>27</v>
      </c>
      <c r="B25" s="26">
        <v>0.38</v>
      </c>
      <c r="C25" s="26">
        <v>0.17</v>
      </c>
      <c r="D25" s="26">
        <v>0.13</v>
      </c>
      <c r="E25" s="26">
        <v>0.13</v>
      </c>
      <c r="F25" s="26">
        <v>0.13</v>
      </c>
      <c r="G25" s="17"/>
    </row>
    <row r="26" spans="1:7" x14ac:dyDescent="0.25">
      <c r="A26" s="17" t="s">
        <v>14</v>
      </c>
      <c r="B26" s="26">
        <v>7.21</v>
      </c>
      <c r="C26" s="26">
        <v>3.12</v>
      </c>
      <c r="D26" s="26">
        <v>8.42</v>
      </c>
      <c r="E26" s="27">
        <v>6.1</v>
      </c>
      <c r="F26" s="19" t="s">
        <v>29</v>
      </c>
      <c r="G26" s="17"/>
    </row>
    <row r="28" spans="1:7" x14ac:dyDescent="0.25">
      <c r="A28" s="20" t="s">
        <v>15</v>
      </c>
      <c r="B28" s="21" t="s">
        <v>199</v>
      </c>
      <c r="C28" s="21" t="s">
        <v>198</v>
      </c>
      <c r="D28" s="21" t="s">
        <v>197</v>
      </c>
      <c r="E28" s="21" t="s">
        <v>204</v>
      </c>
      <c r="F28" s="21" t="s">
        <v>203</v>
      </c>
      <c r="G28" s="20"/>
    </row>
    <row r="29" spans="1:7" x14ac:dyDescent="0.25">
      <c r="A29" s="17" t="s">
        <v>16</v>
      </c>
      <c r="B29" s="26">
        <v>0.82</v>
      </c>
      <c r="C29" s="26">
        <v>0.87</v>
      </c>
      <c r="D29" s="26">
        <v>1.03</v>
      </c>
      <c r="E29" s="26">
        <v>1.01</v>
      </c>
      <c r="F29" s="26">
        <v>0.82</v>
      </c>
      <c r="G29" s="17"/>
    </row>
    <row r="30" spans="1:7" x14ac:dyDescent="0.25">
      <c r="A30" s="17" t="s">
        <v>17</v>
      </c>
      <c r="B30" s="26">
        <v>6.44</v>
      </c>
      <c r="C30" s="26">
        <v>4.8499999999999996</v>
      </c>
      <c r="D30" s="26">
        <v>5.92</v>
      </c>
      <c r="E30" s="26">
        <v>5.91</v>
      </c>
      <c r="F30" s="26">
        <v>5.78</v>
      </c>
      <c r="G30" s="17"/>
    </row>
    <row r="31" spans="1:7" x14ac:dyDescent="0.25">
      <c r="A31" s="17" t="s">
        <v>18</v>
      </c>
      <c r="B31" s="26">
        <v>2.42</v>
      </c>
      <c r="C31" s="26">
        <v>2.06</v>
      </c>
      <c r="D31" s="26">
        <v>2.16</v>
      </c>
      <c r="E31" s="26">
        <v>2.25</v>
      </c>
      <c r="F31" s="26">
        <v>2.2599999999999998</v>
      </c>
      <c r="G31" s="17"/>
    </row>
    <row r="32" spans="1:7" x14ac:dyDescent="0.25">
      <c r="A32" s="17" t="s">
        <v>19</v>
      </c>
      <c r="B32" s="26">
        <v>11.36</v>
      </c>
      <c r="C32" s="26">
        <v>7.58</v>
      </c>
      <c r="D32" s="26">
        <v>10.02</v>
      </c>
      <c r="E32" s="26">
        <v>10.36</v>
      </c>
      <c r="F32" s="26">
        <v>9.18</v>
      </c>
      <c r="G32" s="17"/>
    </row>
    <row r="33" spans="1:7" x14ac:dyDescent="0.25">
      <c r="A33" s="17" t="s">
        <v>21</v>
      </c>
      <c r="B33" s="26">
        <v>10.77</v>
      </c>
      <c r="C33" s="26">
        <v>8.9600000000000009</v>
      </c>
      <c r="D33" s="26">
        <v>9.91</v>
      </c>
      <c r="E33" s="26">
        <v>8.89</v>
      </c>
      <c r="F33" s="26">
        <v>9.64</v>
      </c>
      <c r="G33" s="17"/>
    </row>
    <row r="34" spans="1:7" x14ac:dyDescent="0.25">
      <c r="A34" s="17" t="s">
        <v>22</v>
      </c>
      <c r="B34" s="26">
        <v>20.170000000000002</v>
      </c>
      <c r="C34" s="26">
        <v>22.92</v>
      </c>
      <c r="D34" s="26">
        <v>109.54</v>
      </c>
      <c r="E34" s="26">
        <v>97.72</v>
      </c>
      <c r="F34" s="26">
        <v>3.53</v>
      </c>
      <c r="G34" s="17"/>
    </row>
    <row r="36" spans="1:7" x14ac:dyDescent="0.25">
      <c r="A36" s="20" t="s">
        <v>23</v>
      </c>
      <c r="B36" s="21" t="s">
        <v>199</v>
      </c>
      <c r="C36" s="21" t="s">
        <v>198</v>
      </c>
      <c r="D36" s="21" t="s">
        <v>197</v>
      </c>
      <c r="E36" s="21" t="s">
        <v>204</v>
      </c>
      <c r="F36" s="21" t="s">
        <v>203</v>
      </c>
      <c r="G36" s="20"/>
    </row>
    <row r="37" spans="1:7" x14ac:dyDescent="0.25">
      <c r="A37" s="17" t="s">
        <v>24</v>
      </c>
      <c r="B37" s="26">
        <v>-0.01</v>
      </c>
      <c r="C37" s="26">
        <v>0.97</v>
      </c>
      <c r="D37" s="26">
        <v>0.32</v>
      </c>
      <c r="E37" s="26">
        <v>0.38</v>
      </c>
      <c r="F37" s="27">
        <v>-0.3</v>
      </c>
      <c r="G37" s="17"/>
    </row>
    <row r="38" spans="1:7" x14ac:dyDescent="0.25">
      <c r="A38" s="17" t="s">
        <v>25</v>
      </c>
      <c r="B38" s="26">
        <v>9.98</v>
      </c>
      <c r="C38" s="26">
        <v>6.55</v>
      </c>
      <c r="D38" s="26">
        <v>6.09</v>
      </c>
      <c r="E38" s="26">
        <v>5.59</v>
      </c>
      <c r="F38" s="26">
        <v>5.43</v>
      </c>
      <c r="G38" s="17"/>
    </row>
  </sheetData>
  <sheetProtection formatCells="0" formatColumns="0" formatRows="0" insertColumns="0" insertRows="0" insertHyperlinks="0" deleteColumns="0" deleteRows="0" sort="0" autoFilter="0" pivotTables="0"/>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YETI_ratios</vt:lpstr>
      <vt:lpstr>YETI_IS_CS</vt:lpstr>
      <vt:lpstr>YETI_BS_CS</vt:lpstr>
      <vt:lpstr>YETI_IS</vt:lpstr>
      <vt:lpstr>YETI_BS</vt:lpstr>
      <vt:lpstr>YETI_CFS</vt:lpstr>
      <vt:lpstr>Peer_avg</vt:lpstr>
      <vt:lpstr>COOK</vt:lpstr>
      <vt:lpstr>CLAR</vt:lpstr>
      <vt:lpstr>LULU</vt:lpstr>
      <vt:lpstr>GOLF</vt:lpstr>
      <vt:lpstr>Industry_average</vt:lpstr>
    </vt:vector>
  </TitlesOfParts>
  <Manager/>
  <Company>Microsoft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Untitled Spreadsheet</dc:title>
  <dc:subject/>
  <dc:creator>Unknown Creator</dc:creator>
  <cp:keywords/>
  <dc:description/>
  <cp:lastModifiedBy>David Moore</cp:lastModifiedBy>
  <dcterms:created xsi:type="dcterms:W3CDTF">2020-01-31T23:43:28Z</dcterms:created>
  <dcterms:modified xsi:type="dcterms:W3CDTF">2022-09-19T17:41:32Z</dcterms:modified>
  <cp:category/>
</cp:coreProperties>
</file>