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 Moore\Dropbox\LMU_teaching\FNCE_3415\Spring_20\HW\HW6\"/>
    </mc:Choice>
  </mc:AlternateContent>
  <xr:revisionPtr revIDLastSave="0" documentId="8_{C034A2B5-A963-4564-A84F-401B44447D41}" xr6:coauthVersionLast="45" xr6:coauthVersionMax="45" xr10:uidLastSave="{00000000-0000-0000-0000-000000000000}"/>
  <bookViews>
    <workbookView xWindow="-21540" yWindow="3690" windowWidth="6405" windowHeight="3270" xr2:uid="{9AE498FA-AB2A-4B66-AF45-0C7F34FAD9C4}"/>
  </bookViews>
  <sheets>
    <sheet name="Sheet1" sheetId="1" r:id="rId1"/>
  </sheets>
  <calcPr calcId="18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8" i="1" l="1"/>
  <c r="L25" i="1"/>
  <c r="L24" i="1"/>
  <c r="H29" i="1"/>
  <c r="H28" i="1"/>
  <c r="H22" i="1"/>
  <c r="H21" i="1"/>
  <c r="H17" i="1"/>
  <c r="H16" i="1"/>
  <c r="G13" i="1"/>
  <c r="G12" i="1"/>
  <c r="D34" i="1"/>
  <c r="D32" i="1"/>
  <c r="D31" i="1"/>
  <c r="D30" i="1"/>
  <c r="D26" i="1"/>
  <c r="D24" i="1"/>
  <c r="D23" i="1"/>
  <c r="D19" i="1"/>
  <c r="D17" i="1"/>
</calcChain>
</file>

<file path=xl/sharedStrings.xml><?xml version="1.0" encoding="utf-8"?>
<sst xmlns="http://schemas.openxmlformats.org/spreadsheetml/2006/main" count="55" uniqueCount="38">
  <si>
    <t>WACC=WeRe+WdRd(1-Tc)</t>
  </si>
  <si>
    <t>Re=Rf+B(ERP)</t>
  </si>
  <si>
    <t>Bequity=(1+(D/E)(1-Tc))Basset</t>
  </si>
  <si>
    <t>Formulas</t>
  </si>
  <si>
    <t>Inputs</t>
  </si>
  <si>
    <t>Wd</t>
  </si>
  <si>
    <t>We</t>
  </si>
  <si>
    <t>Rf</t>
  </si>
  <si>
    <t>FCFF5</t>
  </si>
  <si>
    <t>Rd</t>
  </si>
  <si>
    <t>Tc</t>
  </si>
  <si>
    <t>g</t>
  </si>
  <si>
    <t>1a)</t>
  </si>
  <si>
    <t>Re</t>
  </si>
  <si>
    <t>WACC</t>
  </si>
  <si>
    <t>TV</t>
  </si>
  <si>
    <t>1b)</t>
  </si>
  <si>
    <t>Beta</t>
  </si>
  <si>
    <t>ERP</t>
  </si>
  <si>
    <t>1c)</t>
  </si>
  <si>
    <t>Asset Beta</t>
  </si>
  <si>
    <t>Equity Beta</t>
  </si>
  <si>
    <t>T</t>
  </si>
  <si>
    <t>D</t>
  </si>
  <si>
    <t>D/E</t>
  </si>
  <si>
    <t>E</t>
  </si>
  <si>
    <t>2a)</t>
  </si>
  <si>
    <t>PV of TV</t>
  </si>
  <si>
    <t>2b)</t>
  </si>
  <si>
    <t>2c)</t>
  </si>
  <si>
    <t>3)</t>
  </si>
  <si>
    <t>EV/Ebitda</t>
  </si>
  <si>
    <t>Sales</t>
  </si>
  <si>
    <t>COGS</t>
  </si>
  <si>
    <t>SGA</t>
  </si>
  <si>
    <t>DA</t>
  </si>
  <si>
    <t>IE</t>
  </si>
  <si>
    <t>EBITDA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</si>
</sst>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164" fontId="0" fillId="0" borderId="0" xfId="0" applyNumberFormat="1"/>
    <xf numFmtId="37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3EEEE-9FFF-41DD-AFA9-5BE244DB8834}">
  <dimension ref="B2:L34"/>
  <sheetViews>
    <sheetView tabSelected="1" workbookViewId="0">
      <selection activeCell="K28" sqref="K28"/>
    </sheetView>
  </sheetViews>
  <sheetFormatPr defaultRowHeight="14.5" x14ac:dyDescent="0.35"/>
  <cols>
    <col min="1" max="1" width="3.1796875" customWidth="1"/>
    <col min="3" max="3" width="9.36328125" bestFit="1" customWidth="1"/>
    <col min="4" max="4" width="10.81640625" bestFit="1" customWidth="1"/>
    <col min="8" max="8" width="10.81640625" bestFit="1" customWidth="1"/>
    <col min="11" max="11" width="11" bestFit="1" customWidth="1"/>
    <col min="12" max="12" width="10.81640625" bestFit="1" customWidth="1"/>
  </cols>
  <sheetData>
    <row r="2" spans="2:12" x14ac:dyDescent="0.35">
      <c r="B2" s="1" t="s">
        <v>3</v>
      </c>
      <c r="C2" s="2"/>
    </row>
    <row r="3" spans="2:12" x14ac:dyDescent="0.35">
      <c r="B3" t="s">
        <v>0</v>
      </c>
    </row>
    <row r="4" spans="2:12" x14ac:dyDescent="0.35">
      <c r="B4" t="s">
        <v>1</v>
      </c>
    </row>
    <row r="5" spans="2:12" x14ac:dyDescent="0.35">
      <c r="B5" t="s">
        <v>2</v>
      </c>
    </row>
    <row r="7" spans="2:12" x14ac:dyDescent="0.35">
      <c r="B7" s="1" t="s">
        <v>4</v>
      </c>
      <c r="C7" s="2"/>
    </row>
    <row r="8" spans="2:12" x14ac:dyDescent="0.35">
      <c r="B8" t="s">
        <v>5</v>
      </c>
      <c r="C8" s="3">
        <v>0.3</v>
      </c>
      <c r="F8" t="s">
        <v>24</v>
      </c>
      <c r="G8">
        <v>0.6</v>
      </c>
    </row>
    <row r="9" spans="2:12" x14ac:dyDescent="0.35">
      <c r="B9" t="s">
        <v>6</v>
      </c>
      <c r="C9" s="3">
        <v>0.7</v>
      </c>
      <c r="F9" t="s">
        <v>23</v>
      </c>
      <c r="G9">
        <v>0.6</v>
      </c>
    </row>
    <row r="10" spans="2:12" x14ac:dyDescent="0.35">
      <c r="B10" t="s">
        <v>7</v>
      </c>
      <c r="C10" s="3">
        <v>1.4999999999999999E-2</v>
      </c>
      <c r="F10" t="s">
        <v>25</v>
      </c>
      <c r="G10">
        <v>1</v>
      </c>
    </row>
    <row r="11" spans="2:12" x14ac:dyDescent="0.35">
      <c r="B11" t="s">
        <v>8</v>
      </c>
      <c r="C11" s="4">
        <v>2884185</v>
      </c>
    </row>
    <row r="12" spans="2:12" x14ac:dyDescent="0.35">
      <c r="B12" t="s">
        <v>9</v>
      </c>
      <c r="C12" s="3">
        <v>5.5E-2</v>
      </c>
      <c r="F12" t="s">
        <v>5</v>
      </c>
      <c r="G12">
        <f>G9/(G9+G10)</f>
        <v>0.37499999999999994</v>
      </c>
    </row>
    <row r="13" spans="2:12" x14ac:dyDescent="0.35">
      <c r="B13" t="s">
        <v>10</v>
      </c>
      <c r="C13" s="3">
        <v>0.21</v>
      </c>
      <c r="F13" t="s">
        <v>6</v>
      </c>
      <c r="G13">
        <f>G10/(G9+G10)</f>
        <v>0.625</v>
      </c>
    </row>
    <row r="14" spans="2:12" x14ac:dyDescent="0.35">
      <c r="B14" t="s">
        <v>11</v>
      </c>
      <c r="C14" s="3">
        <v>1.4999999999999999E-2</v>
      </c>
      <c r="F14" t="s">
        <v>22</v>
      </c>
      <c r="G14">
        <v>5</v>
      </c>
    </row>
    <row r="16" spans="2:12" x14ac:dyDescent="0.35">
      <c r="B16" t="s">
        <v>12</v>
      </c>
      <c r="C16" t="s">
        <v>13</v>
      </c>
      <c r="D16" s="3">
        <v>0.09</v>
      </c>
      <c r="F16" t="s">
        <v>26</v>
      </c>
      <c r="G16" t="s">
        <v>14</v>
      </c>
      <c r="H16" s="3">
        <f>G12*C12*(1-C13)+G13*D16</f>
        <v>7.254374999999999E-2</v>
      </c>
      <c r="J16" t="s">
        <v>30</v>
      </c>
      <c r="K16" t="s">
        <v>31</v>
      </c>
      <c r="L16">
        <v>8.6300000000000008</v>
      </c>
    </row>
    <row r="17" spans="2:12" x14ac:dyDescent="0.35">
      <c r="C17" t="s">
        <v>14</v>
      </c>
      <c r="D17" s="3">
        <f>C8*C12*(1-C13)+C9*D16</f>
        <v>7.6035000000000005E-2</v>
      </c>
      <c r="G17" t="s">
        <v>27</v>
      </c>
      <c r="H17" s="4">
        <f>D19/(1+H16)^G14</f>
        <v>33793651.79365249</v>
      </c>
    </row>
    <row r="18" spans="2:12" x14ac:dyDescent="0.35">
      <c r="K18" t="s">
        <v>32</v>
      </c>
      <c r="L18">
        <v>26.5</v>
      </c>
    </row>
    <row r="19" spans="2:12" x14ac:dyDescent="0.35">
      <c r="C19" t="s">
        <v>15</v>
      </c>
      <c r="D19" s="4">
        <f>(C11*(1+C14))/(D17-C10)</f>
        <v>47963427.131973453</v>
      </c>
      <c r="K19" t="s">
        <v>33</v>
      </c>
      <c r="L19">
        <v>13.2</v>
      </c>
    </row>
    <row r="20" spans="2:12" x14ac:dyDescent="0.35">
      <c r="K20" t="s">
        <v>34</v>
      </c>
      <c r="L20">
        <v>9.1</v>
      </c>
    </row>
    <row r="21" spans="2:12" x14ac:dyDescent="0.35">
      <c r="B21" t="s">
        <v>16</v>
      </c>
      <c r="C21" t="s">
        <v>17</v>
      </c>
      <c r="D21">
        <v>1.75</v>
      </c>
      <c r="F21" t="s">
        <v>28</v>
      </c>
      <c r="G21" t="s">
        <v>14</v>
      </c>
      <c r="H21" s="3">
        <f>G12*C12*(1-C13)+G13*D23</f>
        <v>0.10004375</v>
      </c>
      <c r="K21" t="s">
        <v>35</v>
      </c>
      <c r="L21">
        <v>2.9</v>
      </c>
    </row>
    <row r="22" spans="2:12" x14ac:dyDescent="0.35">
      <c r="C22" t="s">
        <v>18</v>
      </c>
      <c r="D22" s="3">
        <v>6.8000000000000005E-2</v>
      </c>
      <c r="G22" t="s">
        <v>27</v>
      </c>
      <c r="H22" s="4">
        <f>D26/(1+H21)^G14</f>
        <v>19789332.078207757</v>
      </c>
      <c r="K22" t="s">
        <v>36</v>
      </c>
      <c r="L22">
        <v>8.4</v>
      </c>
    </row>
    <row r="23" spans="2:12" x14ac:dyDescent="0.35">
      <c r="C23" t="s">
        <v>13</v>
      </c>
      <c r="D23" s="3">
        <f>C10+D21*D22</f>
        <v>0.13400000000000001</v>
      </c>
    </row>
    <row r="24" spans="2:12" x14ac:dyDescent="0.35">
      <c r="C24" t="s">
        <v>14</v>
      </c>
      <c r="D24" s="3">
        <f>C8*C12*(1-C13)+C9*D23</f>
        <v>0.106835</v>
      </c>
      <c r="K24" t="s">
        <v>37</v>
      </c>
      <c r="L24">
        <f>L18-L19-L20</f>
        <v>4.2000000000000011</v>
      </c>
    </row>
    <row r="25" spans="2:12" x14ac:dyDescent="0.35">
      <c r="K25" t="s">
        <v>15</v>
      </c>
      <c r="L25" s="4">
        <f>L24*L16*1000000</f>
        <v>36246000.000000007</v>
      </c>
    </row>
    <row r="26" spans="2:12" x14ac:dyDescent="0.35">
      <c r="C26" t="s">
        <v>15</v>
      </c>
      <c r="D26" s="4">
        <f>(C11*(1+C14))/(D24-C14)</f>
        <v>31877255.675940543</v>
      </c>
      <c r="K26" t="s">
        <v>14</v>
      </c>
      <c r="L26" s="3">
        <v>7.5999999999999998E-2</v>
      </c>
    </row>
    <row r="28" spans="2:12" x14ac:dyDescent="0.35">
      <c r="B28" t="s">
        <v>19</v>
      </c>
      <c r="C28" t="s">
        <v>20</v>
      </c>
      <c r="D28">
        <v>1.2</v>
      </c>
      <c r="F28" t="s">
        <v>29</v>
      </c>
      <c r="G28" t="s">
        <v>14</v>
      </c>
      <c r="H28" s="3">
        <f>G12*C12*(1-C13)+G13*D31</f>
        <v>9.393589285714285E-2</v>
      </c>
      <c r="K28" t="s">
        <v>27</v>
      </c>
      <c r="L28" s="4">
        <f>L25/(1+L26)^5</f>
        <v>25130361.123991624</v>
      </c>
    </row>
    <row r="29" spans="2:12" x14ac:dyDescent="0.35">
      <c r="C29" t="s">
        <v>18</v>
      </c>
      <c r="D29" s="3">
        <v>6.8000000000000005E-2</v>
      </c>
      <c r="G29" t="s">
        <v>27</v>
      </c>
      <c r="H29" s="4">
        <f>D34/(1+H28)^G14</f>
        <v>21985710.505095802</v>
      </c>
    </row>
    <row r="30" spans="2:12" x14ac:dyDescent="0.35">
      <c r="C30" t="s">
        <v>21</v>
      </c>
      <c r="D30" s="5">
        <f>D28*(1+(C8/C9)*(1-C13))</f>
        <v>1.6062857142857141</v>
      </c>
    </row>
    <row r="31" spans="2:12" x14ac:dyDescent="0.35">
      <c r="C31" t="s">
        <v>13</v>
      </c>
      <c r="D31" s="3">
        <f>C10+D30*D29</f>
        <v>0.12422742857142857</v>
      </c>
    </row>
    <row r="32" spans="2:12" x14ac:dyDescent="0.35">
      <c r="C32" t="s">
        <v>14</v>
      </c>
      <c r="D32" s="3">
        <f>C8*C12*(1-C13)+C9*D31</f>
        <v>9.9994200000000005E-2</v>
      </c>
    </row>
    <row r="34" spans="3:4" x14ac:dyDescent="0.35">
      <c r="C34" t="s">
        <v>15</v>
      </c>
      <c r="D34" s="4">
        <f>(C11*(1+C14))/(D32-C14)</f>
        <v>34442912.281073295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Moore</dc:creator>
  <cp:lastModifiedBy>David Moore</cp:lastModifiedBy>
  <dcterms:created xsi:type="dcterms:W3CDTF">2020-02-28T00:50:08Z</dcterms:created>
  <dcterms:modified xsi:type="dcterms:W3CDTF">2020-02-28T02:03:09Z</dcterms:modified>
</cp:coreProperties>
</file>