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David Moore\Dropbox\LMU_teaching\FNCE_3415\Fall_19\Mod4\Gentex\"/>
    </mc:Choice>
  </mc:AlternateContent>
  <xr:revisionPtr revIDLastSave="0" documentId="8_{BFD3FA9A-A309-4D84-A878-12BD2E6D30C3}" xr6:coauthVersionLast="44" xr6:coauthVersionMax="44" xr10:uidLastSave="{00000000-0000-0000-0000-000000000000}"/>
  <bookViews>
    <workbookView xWindow="-28920" yWindow="1170" windowWidth="29040" windowHeight="15840" xr2:uid="{00000000-000D-0000-FFFF-FFFF00000000}"/>
  </bookViews>
  <sheets>
    <sheet name="GNTX_DCF" sheetId="1" r:id="rId1"/>
    <sheet name="GNTX_IS" sheetId="2" r:id="rId2"/>
    <sheet name="GNTX_CF" sheetId="3" r:id="rId3"/>
    <sheet name="GNTX_BS" sheetId="4" r:id="rId4"/>
  </sheets>
  <externalReferences>
    <externalReference r:id="rId5"/>
    <externalReference r:id="rId6"/>
  </externalReferences>
  <definedNames>
    <definedName name="_xlnm._FilterDatabase" localSheetId="0" hidden="1">GNTX_DCF!#REF!</definedName>
    <definedName name="AXL_Debt">[1]AXL_BS!$B$65</definedName>
    <definedName name="BWA_Debt">[1]BWA_BS!$B$111</definedName>
    <definedName name="CIQWBGuid" hidden="1">"d0998759-8ba7-4210-8fa6-7a4a90d99731"</definedName>
    <definedName name="DAN_Debt">[1]DAN_BS!$B$94</definedName>
    <definedName name="GNTX_NCI">[1]GNTX_LTM!$E$13</definedName>
    <definedName name="GNTX_Net_Debt">[1]GNTX_LTM!$E$11</definedName>
    <definedName name="GNTX_PS">[1]GNTX_LTM!$E$12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43011.9007060185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rispy_Cash_LQ">[2]KKD_BS_LQ!$B$3</definedName>
    <definedName name="Krispy_EBITDA_LTM">[2]KKD_LTM!$E$6</definedName>
    <definedName name="LEA_Debt">[1]LEA_BS!$B$58</definedName>
    <definedName name="THRM_Debt">[1]THRM_BS!$B$78</definedName>
    <definedName name="VC_Debt">[1]VC_BS!$B$109</definedName>
  </definedNam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5" i="2" l="1"/>
  <c r="D35" i="2"/>
  <c r="E35" i="2"/>
  <c r="F35" i="2"/>
  <c r="G35" i="2"/>
  <c r="B35" i="2"/>
  <c r="C34" i="2"/>
  <c r="D34" i="2"/>
  <c r="E34" i="2"/>
  <c r="F34" i="2"/>
  <c r="G34" i="2"/>
  <c r="B34" i="2"/>
  <c r="F58" i="1" l="1"/>
  <c r="G58" i="1"/>
  <c r="H58" i="1"/>
  <c r="I58" i="1"/>
  <c r="J58" i="1" s="1"/>
  <c r="K58" i="1" s="1"/>
  <c r="L58" i="1" s="1"/>
  <c r="M58" i="1" s="1"/>
  <c r="N58" i="1" s="1"/>
  <c r="O58" i="1" s="1"/>
  <c r="B47" i="3"/>
  <c r="C47" i="3"/>
  <c r="D47" i="3"/>
  <c r="E47" i="3"/>
  <c r="F47" i="3"/>
  <c r="G47" i="3"/>
  <c r="B48" i="3"/>
  <c r="C48" i="3"/>
  <c r="D48" i="3"/>
  <c r="E48" i="3"/>
  <c r="F48" i="3"/>
  <c r="G48" i="3"/>
  <c r="G7" i="1"/>
  <c r="H7" i="1"/>
  <c r="I7" i="1" s="1"/>
  <c r="J7" i="1" s="1"/>
  <c r="K7" i="1" s="1"/>
  <c r="L7" i="1" s="1"/>
  <c r="M7" i="1" s="1"/>
  <c r="N7" i="1" s="1"/>
  <c r="O7" i="1" s="1"/>
  <c r="F25" i="1"/>
  <c r="G25" i="1" s="1"/>
  <c r="H25" i="1" s="1"/>
  <c r="I25" i="1" s="1"/>
  <c r="J25" i="1" s="1"/>
  <c r="K25" i="1" s="1"/>
  <c r="L25" i="1" s="1"/>
  <c r="M25" i="1" s="1"/>
  <c r="N25" i="1" s="1"/>
  <c r="O25" i="1" s="1"/>
  <c r="F73" i="1"/>
  <c r="G73" i="1"/>
  <c r="H73" i="1"/>
  <c r="I73" i="1" s="1"/>
  <c r="J73" i="1" s="1"/>
  <c r="K73" i="1" s="1"/>
  <c r="L73" i="1" s="1"/>
  <c r="M73" i="1" s="1"/>
  <c r="N73" i="1" s="1"/>
  <c r="O7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Powell, Elizabeth</author>
  </authors>
  <commentList>
    <comment ref="N4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Powell, Elizabeth:</t>
        </r>
        <r>
          <rPr>
            <sz val="9"/>
            <color indexed="81"/>
            <rFont val="Tahoma"/>
            <family val="2"/>
          </rPr>
          <t xml:space="preserve">
From Damodaran website, industry average for Auto Parts
</t>
        </r>
      </text>
    </comment>
  </commentList>
</comments>
</file>

<file path=xl/sharedStrings.xml><?xml version="1.0" encoding="utf-8"?>
<sst xmlns="http://schemas.openxmlformats.org/spreadsheetml/2006/main" count="177" uniqueCount="131">
  <si>
    <t>SG&amp;A expenses (as % of revenues)</t>
  </si>
  <si>
    <t>Engineering, R&amp;D expenses (as % of revenues)</t>
  </si>
  <si>
    <t>COGS (as % of revenues)</t>
  </si>
  <si>
    <t>Sales Growth</t>
  </si>
  <si>
    <t>Step</t>
  </si>
  <si>
    <t>Terminal growth rate</t>
  </si>
  <si>
    <t>Terminal Value - Perpetuity Growth</t>
  </si>
  <si>
    <t>Non-cash NWC as a % of Sale</t>
  </si>
  <si>
    <t>Projected</t>
  </si>
  <si>
    <t>Historical</t>
  </si>
  <si>
    <t>Change in NWC</t>
  </si>
  <si>
    <t>Non-cash Net Working Capital</t>
  </si>
  <si>
    <t>Total non-debt current liabilities</t>
  </si>
  <si>
    <t>Current portion of long-term debt</t>
  </si>
  <si>
    <t>Total current liabilities</t>
  </si>
  <si>
    <t>Total non-cash current assets</t>
  </si>
  <si>
    <t>Short-term investments</t>
  </si>
  <si>
    <t>Cash &amp; cash equivalents</t>
  </si>
  <si>
    <t>Total current assets</t>
  </si>
  <si>
    <t>WORKING CAPITAL SCHEDULE</t>
  </si>
  <si>
    <t>Implied Equity Value per Share</t>
  </si>
  <si>
    <t>Diluted Shares Outstanding</t>
  </si>
  <si>
    <t>Implied Equity Value</t>
  </si>
  <si>
    <t>Net debt + Preferred stock + NCI</t>
  </si>
  <si>
    <t>Total Enterprise Value</t>
  </si>
  <si>
    <t>PV of Unlevered Free Cash Flows</t>
  </si>
  <si>
    <t>PV of Terminal Value</t>
  </si>
  <si>
    <t>WACC - current</t>
  </si>
  <si>
    <t>Terminal value</t>
  </si>
  <si>
    <t>Terminal year EBITDA multiple</t>
  </si>
  <si>
    <t>Terminal year EBITDA</t>
  </si>
  <si>
    <t>Unlevered FCF in terminal year</t>
  </si>
  <si>
    <t>WACC - for terminal value</t>
  </si>
  <si>
    <t>Terminal Value - Exit Multiple</t>
  </si>
  <si>
    <t>TERMINAL VALUE AND EQUITY VALUE PER SHARE</t>
  </si>
  <si>
    <t>Gross margin</t>
  </si>
  <si>
    <t>Depreciation and amortization (as % of capex)</t>
  </si>
  <si>
    <t>Capex (as % of revenues)</t>
  </si>
  <si>
    <t>Assumptions</t>
  </si>
  <si>
    <t>Unlevered free cash flows</t>
  </si>
  <si>
    <t>Change in Net Working Capital</t>
  </si>
  <si>
    <t>Capex</t>
  </si>
  <si>
    <t>Depreciation and amortization</t>
  </si>
  <si>
    <t>Tax-effected EBIT</t>
  </si>
  <si>
    <t>Taxes</t>
  </si>
  <si>
    <t>EBIT</t>
  </si>
  <si>
    <t>Selling, general &amp; administrative expenses</t>
  </si>
  <si>
    <t>Engineering, research &amp; development expenses</t>
  </si>
  <si>
    <t>Gross Profit</t>
  </si>
  <si>
    <t>Cost of goods sold</t>
  </si>
  <si>
    <t>Net sales</t>
  </si>
  <si>
    <t>FORECASTING CASH FLOWS</t>
  </si>
  <si>
    <t>Fiscal year ends in December USD in millions except per share data.</t>
  </si>
  <si>
    <t>GENTEX (GNTX) DISCOUNTED CASH FLOWS MODEL</t>
  </si>
  <si>
    <t>Year end shares outstanding</t>
  </si>
  <si>
    <t>Weighted average shares outstanding-diluted</t>
  </si>
  <si>
    <t>Weighted average shares outstanding-basic</t>
  </si>
  <si>
    <t>Net income (loss)</t>
  </si>
  <si>
    <t>Provision for income taxes</t>
  </si>
  <si>
    <t xml:space="preserve">Net deferred primarily federal income taxes </t>
  </si>
  <si>
    <t>Total currently payable income taxes</t>
  </si>
  <si>
    <t>Currently payable foreign income tax (benef)</t>
  </si>
  <si>
    <t>Currently payable state income taxes</t>
  </si>
  <si>
    <t>Currently payable federal income taxes</t>
  </si>
  <si>
    <t>Income (loss) before provision for income taxes</t>
  </si>
  <si>
    <t>Total other income (expense)</t>
  </si>
  <si>
    <t>Other income (expense), net</t>
  </si>
  <si>
    <t>Investment income</t>
  </si>
  <si>
    <t>Income (loss) from operations</t>
  </si>
  <si>
    <t>Total operating expenses</t>
  </si>
  <si>
    <t>Litigation settlement</t>
  </si>
  <si>
    <t>Gross profit (loss)</t>
  </si>
  <si>
    <t>For the fiscal year ended December 31,</t>
  </si>
  <si>
    <t>(Numbers in millions)</t>
  </si>
  <si>
    <t>Gentex Corp.   (NMS: GNTX)</t>
  </si>
  <si>
    <t>Depreciation and Amortization</t>
  </si>
  <si>
    <t>FOR DCF MODEL USE</t>
  </si>
  <si>
    <t>Income taxes paid</t>
  </si>
  <si>
    <t>Cash &amp; cash equivalents, end of year</t>
  </si>
  <si>
    <t>Cash &amp; cash equivalents, beginning of year</t>
  </si>
  <si>
    <t>Net increase (decrease) in cash &amp; cash equivalents</t>
  </si>
  <si>
    <t>Net cash flows from financing activities</t>
  </si>
  <si>
    <t>Excess tax benefits from stock based compensation</t>
  </si>
  <si>
    <t>Repurchases of common stock</t>
  </si>
  <si>
    <t>Cash dividend paid</t>
  </si>
  <si>
    <t>Issuance of common stock from stock plan transactions</t>
  </si>
  <si>
    <t>Deferred financing costs</t>
  </si>
  <si>
    <t>Repayment of long term debt</t>
  </si>
  <si>
    <t>Proceeds from borrowings on credit agreement</t>
  </si>
  <si>
    <t>Net cash flows from investing activities</t>
  </si>
  <si>
    <t>Decrease (increase) in other assets</t>
  </si>
  <si>
    <t>Acquisition of businesses, net of cash acquired</t>
  </si>
  <si>
    <t>Proceeds from sale of plant &amp; equipment</t>
  </si>
  <si>
    <t>Plant &amp; equipment additions</t>
  </si>
  <si>
    <t>Purchases of available-for-sale securities</t>
  </si>
  <si>
    <t>Maturities &amp; calls of available-for-sale securities</t>
  </si>
  <si>
    <t>Sales proceeds of available-for-sale securities</t>
  </si>
  <si>
    <t>Net cash flows from operating activities</t>
  </si>
  <si>
    <t>Accrued liabilities</t>
  </si>
  <si>
    <t>Accounts payable</t>
  </si>
  <si>
    <t>Prepaid expenses &amp; other current assets</t>
  </si>
  <si>
    <t>Inventories</t>
  </si>
  <si>
    <t>Accounts receivable</t>
  </si>
  <si>
    <t>Stock based compensation expense related to employee stock options, employee stock purchases &amp; restricted stock</t>
  </si>
  <si>
    <t>Deferred income taxes</t>
  </si>
  <si>
    <t>Loss on sale of investments</t>
  </si>
  <si>
    <t>Loss (gain) on sale of investments</t>
  </si>
  <si>
    <t>Loss on disposal of assets</t>
  </si>
  <si>
    <t>Loss (gain) on disposal of assets</t>
  </si>
  <si>
    <t>Depreciation &amp; amortization</t>
  </si>
  <si>
    <t>Total shareholders' investment</t>
  </si>
  <si>
    <t>Accumulated other comprehensive income - cumulative translation adjustment</t>
  </si>
  <si>
    <t>Accumulated other comprehensive income - unrealized gain (loss) on derivatives</t>
  </si>
  <si>
    <t>Accumulated other comprehensive income - unrealized gain (loss) on investments</t>
  </si>
  <si>
    <t>Retained earnings (accumulated deficit)</t>
  </si>
  <si>
    <t>Additional paid-in capital</t>
  </si>
  <si>
    <t>Common stock</t>
  </si>
  <si>
    <t>Total liabilities</t>
  </si>
  <si>
    <t>Long-term debt</t>
  </si>
  <si>
    <t>Other accrued liabilities</t>
  </si>
  <si>
    <t>Accrued dividends declared</t>
  </si>
  <si>
    <t>Accrued royalties</t>
  </si>
  <si>
    <t>Accrued income taxes</t>
  </si>
  <si>
    <t>Accrued salaries, wages &amp; vacation</t>
  </si>
  <si>
    <t>Total assets</t>
  </si>
  <si>
    <t>Total other assets</t>
  </si>
  <si>
    <t>Patents &amp; other assets, net</t>
  </si>
  <si>
    <t>Intangible assets, net</t>
  </si>
  <si>
    <t>Long-term investments</t>
  </si>
  <si>
    <t>Goodwill</t>
  </si>
  <si>
    <t>Net plant &amp;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</si>
</sst>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164" formatCode="&quot;$&quot;#,##0.0_);\(&quot;$&quot;#,##0.0\)"/>
    <numFmt numFmtId="165" formatCode="0.0%_);\(0.0%\)"/>
    <numFmt numFmtId="166" formatCode="#,##0.0_);\(#,##0.0\)"/>
    <numFmt numFmtId="167" formatCode="0.0\x"/>
    <numFmt numFmtId="168" formatCode="0&quot;A&quot;"/>
    <numFmt numFmtId="169" formatCode="0&quot;E&quot;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sz val="11"/>
      <color rgb="FF0070C0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b/>
      <i/>
      <sz val="11"/>
      <color theme="0"/>
      <name val="Times New Roman"/>
      <family val="1"/>
    </font>
    <font>
      <sz val="11"/>
      <color rgb="FF00B050"/>
      <name val="Times New Roman"/>
      <family val="1"/>
    </font>
    <font>
      <i/>
      <sz val="11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theme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 applyFill="0"/>
    <xf numFmtId="0" fontId="1" fillId="0" borderId="0"/>
  </cellStyleXfs>
  <cellXfs count="80">
    <xf numFmtId="0" fontId="0" fillId="0" borderId="0" xfId="0"/>
    <xf numFmtId="0" fontId="2" fillId="0" borderId="0" xfId="1" applyFont="1"/>
    <xf numFmtId="166" fontId="2" fillId="0" borderId="0" xfId="1" applyNumberFormat="1" applyFont="1"/>
    <xf numFmtId="166" fontId="5" fillId="0" borderId="0" xfId="1" applyNumberFormat="1" applyFont="1"/>
    <xf numFmtId="0" fontId="5" fillId="0" borderId="0" xfId="1" applyFont="1"/>
    <xf numFmtId="0" fontId="8" fillId="2" borderId="0" xfId="1" applyFont="1" applyFill="1" applyAlignment="1">
      <alignment horizontal="centerContinuous"/>
    </xf>
    <xf numFmtId="0" fontId="9" fillId="2" borderId="0" xfId="1" applyFont="1" applyFill="1" applyAlignment="1">
      <alignment horizontal="centerContinuous"/>
    </xf>
    <xf numFmtId="165" fontId="2" fillId="0" borderId="0" xfId="1" applyNumberFormat="1" applyFont="1"/>
    <xf numFmtId="165" fontId="6" fillId="0" borderId="0" xfId="1" applyNumberFormat="1" applyFont="1"/>
    <xf numFmtId="0" fontId="2" fillId="0" borderId="2" xfId="1" applyFont="1" applyBorder="1"/>
    <xf numFmtId="0" fontId="2" fillId="0" borderId="4" xfId="1" applyFont="1" applyBorder="1"/>
    <xf numFmtId="166" fontId="2" fillId="0" borderId="5" xfId="1" applyNumberFormat="1" applyFont="1" applyBorder="1"/>
    <xf numFmtId="0" fontId="2" fillId="0" borderId="0" xfId="1" applyFont="1" applyBorder="1"/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5" fillId="0" borderId="9" xfId="1" applyFont="1" applyBorder="1"/>
    <xf numFmtId="165" fontId="2" fillId="0" borderId="5" xfId="1" applyNumberFormat="1" applyFont="1" applyBorder="1"/>
    <xf numFmtId="0" fontId="5" fillId="0" borderId="0" xfId="1" applyFont="1" applyAlignment="1">
      <alignment horizontal="center"/>
    </xf>
    <xf numFmtId="0" fontId="5" fillId="0" borderId="7" xfId="1" applyFont="1" applyBorder="1" applyAlignment="1">
      <alignment horizontal="center"/>
    </xf>
    <xf numFmtId="168" fontId="3" fillId="0" borderId="0" xfId="1" applyNumberFormat="1" applyFont="1" applyAlignment="1">
      <alignment horizontal="center"/>
    </xf>
    <xf numFmtId="0" fontId="5" fillId="0" borderId="10" xfId="1" applyFont="1" applyBorder="1" applyAlignment="1">
      <alignment horizontal="centerContinuous"/>
    </xf>
    <xf numFmtId="0" fontId="5" fillId="0" borderId="1" xfId="1" applyFont="1" applyBorder="1" applyAlignment="1">
      <alignment horizontal="centerContinuous"/>
    </xf>
    <xf numFmtId="0" fontId="5" fillId="0" borderId="11" xfId="1" applyFont="1" applyBorder="1" applyAlignment="1">
      <alignment horizontal="centerContinuous"/>
    </xf>
    <xf numFmtId="164" fontId="2" fillId="0" borderId="0" xfId="1" applyNumberFormat="1" applyFont="1"/>
    <xf numFmtId="164" fontId="2" fillId="0" borderId="5" xfId="1" applyNumberFormat="1" applyFont="1" applyBorder="1"/>
    <xf numFmtId="0" fontId="5" fillId="0" borderId="0" xfId="1" applyFont="1" applyBorder="1"/>
    <xf numFmtId="166" fontId="10" fillId="0" borderId="5" xfId="1" applyNumberFormat="1" applyFont="1" applyBorder="1"/>
    <xf numFmtId="166" fontId="10" fillId="0" borderId="0" xfId="1" applyNumberFormat="1" applyFont="1" applyBorder="1"/>
    <xf numFmtId="164" fontId="10" fillId="0" borderId="5" xfId="1" applyNumberFormat="1" applyFont="1" applyBorder="1"/>
    <xf numFmtId="164" fontId="10" fillId="0" borderId="0" xfId="1" applyNumberFormat="1" applyFont="1" applyBorder="1"/>
    <xf numFmtId="5" fontId="2" fillId="0" borderId="0" xfId="1" applyNumberFormat="1" applyFont="1"/>
    <xf numFmtId="9" fontId="2" fillId="0" borderId="0" xfId="1" applyNumberFormat="1" applyFont="1"/>
    <xf numFmtId="164" fontId="2" fillId="0" borderId="3" xfId="1" applyNumberFormat="1" applyFont="1" applyBorder="1"/>
    <xf numFmtId="166" fontId="7" fillId="0" borderId="5" xfId="1" applyNumberFormat="1" applyFont="1" applyBorder="1"/>
    <xf numFmtId="165" fontId="7" fillId="0" borderId="5" xfId="1" applyNumberFormat="1" applyFont="1" applyBorder="1"/>
    <xf numFmtId="167" fontId="6" fillId="0" borderId="5" xfId="1" applyNumberFormat="1" applyFont="1" applyBorder="1"/>
    <xf numFmtId="165" fontId="6" fillId="0" borderId="5" xfId="1" applyNumberFormat="1" applyFont="1" applyBorder="1"/>
    <xf numFmtId="166" fontId="6" fillId="0" borderId="0" xfId="1" applyNumberFormat="1" applyFont="1"/>
    <xf numFmtId="166" fontId="2" fillId="0" borderId="0" xfId="1" applyNumberFormat="1" applyFont="1" applyBorder="1"/>
    <xf numFmtId="0" fontId="3" fillId="0" borderId="0" xfId="1" applyFont="1" applyAlignment="1">
      <alignment horizontal="center"/>
    </xf>
    <xf numFmtId="166" fontId="7" fillId="0" borderId="0" xfId="1" applyNumberFormat="1" applyFont="1"/>
    <xf numFmtId="0" fontId="2" fillId="0" borderId="0" xfId="1" applyFont="1" applyFill="1" applyBorder="1"/>
    <xf numFmtId="166" fontId="7" fillId="0" borderId="0" xfId="1" applyNumberFormat="1" applyFont="1" applyBorder="1"/>
    <xf numFmtId="164" fontId="3" fillId="0" borderId="0" xfId="1" applyNumberFormat="1" applyFont="1" applyBorder="1"/>
    <xf numFmtId="164" fontId="3" fillId="0" borderId="5" xfId="1" applyNumberFormat="1" applyFont="1" applyBorder="1"/>
    <xf numFmtId="166" fontId="7" fillId="0" borderId="8" xfId="1" applyNumberFormat="1" applyFont="1" applyBorder="1"/>
    <xf numFmtId="166" fontId="7" fillId="0" borderId="7" xfId="1" applyNumberFormat="1" applyFont="1" applyBorder="1"/>
    <xf numFmtId="9" fontId="6" fillId="0" borderId="0" xfId="1" applyNumberFormat="1" applyFont="1" applyBorder="1"/>
    <xf numFmtId="166" fontId="3" fillId="0" borderId="8" xfId="1" applyNumberFormat="1" applyFont="1" applyBorder="1"/>
    <xf numFmtId="166" fontId="3" fillId="0" borderId="7" xfId="1" applyNumberFormat="1" applyFont="1" applyBorder="1"/>
    <xf numFmtId="0" fontId="5" fillId="0" borderId="8" xfId="1" applyFont="1" applyBorder="1"/>
    <xf numFmtId="166" fontId="10" fillId="0" borderId="0" xfId="1" applyNumberFormat="1" applyFont="1"/>
    <xf numFmtId="166" fontId="3" fillId="0" borderId="5" xfId="1" applyNumberFormat="1" applyFont="1" applyBorder="1"/>
    <xf numFmtId="166" fontId="3" fillId="0" borderId="0" xfId="1" applyNumberFormat="1" applyFont="1"/>
    <xf numFmtId="164" fontId="2" fillId="0" borderId="0" xfId="1" applyNumberFormat="1" applyFont="1" applyBorder="1"/>
    <xf numFmtId="169" fontId="5" fillId="0" borderId="8" xfId="1" applyNumberFormat="1" applyFont="1" applyBorder="1" applyAlignment="1">
      <alignment horizontal="center"/>
    </xf>
    <xf numFmtId="168" fontId="5" fillId="0" borderId="7" xfId="1" applyNumberFormat="1" applyFont="1" applyBorder="1" applyAlignment="1">
      <alignment horizontal="center"/>
    </xf>
    <xf numFmtId="168" fontId="5" fillId="0" borderId="8" xfId="1" applyNumberFormat="1" applyFont="1" applyBorder="1" applyAlignment="1">
      <alignment horizontal="center"/>
    </xf>
    <xf numFmtId="168" fontId="4" fillId="0" borderId="8" xfId="1" applyNumberFormat="1" applyFont="1" applyBorder="1" applyAlignment="1">
      <alignment horizontal="center"/>
    </xf>
    <xf numFmtId="0" fontId="11" fillId="0" borderId="0" xfId="1" applyFont="1"/>
    <xf numFmtId="0" fontId="0" fillId="0" borderId="0" xfId="0" applyFill="1"/>
    <xf numFmtId="166" fontId="0" fillId="0" borderId="0" xfId="0" applyNumberFormat="1" applyFill="1"/>
    <xf numFmtId="0" fontId="14" fillId="0" borderId="12" xfId="0" applyFont="1" applyFill="1" applyBorder="1" applyAlignment="1">
      <alignment horizontal="left" vertical="top" wrapText="1"/>
    </xf>
    <xf numFmtId="166" fontId="0" fillId="0" borderId="0" xfId="0" applyNumberFormat="1" applyFill="1" applyAlignment="1">
      <alignment horizontal="right"/>
    </xf>
    <xf numFmtId="0" fontId="15" fillId="0" borderId="0" xfId="0" applyFont="1" applyFill="1"/>
    <xf numFmtId="0" fontId="16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left"/>
    </xf>
    <xf numFmtId="166" fontId="16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/>
    </xf>
    <xf numFmtId="166" fontId="21" fillId="0" borderId="0" xfId="0" applyNumberFormat="1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Teaching/FNCE%203477/Gentex%20case%20study/2018S/10.%20Gentex_ValuationChart_Solution_2018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ran13/Downloads/KKD_multip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TX_Chart"/>
      <sheetName val="GNTX_Comps"/>
      <sheetName val="VC_LTM"/>
      <sheetName val="VC_IS"/>
      <sheetName val="VC_CF"/>
      <sheetName val="VC_BS"/>
      <sheetName val="THRM_LTM"/>
      <sheetName val="THRM_IS"/>
      <sheetName val="THRM_CF"/>
      <sheetName val="THRM_BS"/>
      <sheetName val="BWA_LTM"/>
      <sheetName val="BWA_IS"/>
      <sheetName val="BWA_CF"/>
      <sheetName val="BWA_BS"/>
      <sheetName val="AXL_LTM"/>
      <sheetName val="AXL_IS"/>
      <sheetName val="AXL_CF"/>
      <sheetName val="AXL_BS"/>
      <sheetName val="DAN_LTM"/>
      <sheetName val="DAN_IS"/>
      <sheetName val="DAN_CF"/>
      <sheetName val="DAN_BS"/>
      <sheetName val="LEA_LTM"/>
      <sheetName val="LEA_IS"/>
      <sheetName val="LEA_CF"/>
      <sheetName val="LEA_BS"/>
      <sheetName val="GNTX_LTM"/>
      <sheetName val="RegBeta"/>
      <sheetName val="Gentex_BS_Vertical"/>
      <sheetName val="Gentex_IS_Vertical"/>
      <sheetName val="Gentex_IS_Horizontal"/>
      <sheetName val="Gentex_Ratios"/>
    </sheetNames>
    <sheetDataSet>
      <sheetData sheetId="0"/>
      <sheetData sheetId="1"/>
      <sheetData sheetId="2"/>
      <sheetData sheetId="3"/>
      <sheetData sheetId="4"/>
      <sheetData sheetId="5">
        <row r="109">
          <cell r="B109">
            <v>393</v>
          </cell>
        </row>
      </sheetData>
      <sheetData sheetId="6"/>
      <sheetData sheetId="7"/>
      <sheetData sheetId="8"/>
      <sheetData sheetId="9">
        <row r="78">
          <cell r="B78">
            <v>144.66900000000001</v>
          </cell>
        </row>
      </sheetData>
      <sheetData sheetId="10"/>
      <sheetData sheetId="11"/>
      <sheetData sheetId="12"/>
      <sheetData sheetId="13">
        <row r="111">
          <cell r="B111">
            <v>2188.2999999999997</v>
          </cell>
        </row>
      </sheetData>
      <sheetData sheetId="14"/>
      <sheetData sheetId="15"/>
      <sheetData sheetId="16"/>
      <sheetData sheetId="17">
        <row r="65">
          <cell r="B65">
            <v>3975.2000000000003</v>
          </cell>
        </row>
      </sheetData>
      <sheetData sheetId="18"/>
      <sheetData sheetId="19"/>
      <sheetData sheetId="20"/>
      <sheetData sheetId="21">
        <row r="94">
          <cell r="B94">
            <v>1799</v>
          </cell>
        </row>
      </sheetData>
      <sheetData sheetId="22"/>
      <sheetData sheetId="23"/>
      <sheetData sheetId="24"/>
      <sheetData sheetId="25">
        <row r="58">
          <cell r="B58">
            <v>1960.5</v>
          </cell>
        </row>
      </sheetData>
      <sheetData sheetId="26">
        <row r="11">
          <cell r="E11">
            <v>-644.27200000000005</v>
          </cell>
        </row>
        <row r="12">
          <cell r="E12">
            <v>0</v>
          </cell>
        </row>
        <row r="13">
          <cell r="E13">
            <v>0</v>
          </cell>
        </row>
      </sheetData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_Perf"/>
      <sheetName val="KKD_IS_LY"/>
      <sheetName val="KKD_IS_LQ"/>
      <sheetName val="KKD_BS_LQ"/>
      <sheetName val="KKD_LTM"/>
      <sheetName val="Dunkin_BS_LY"/>
      <sheetName val="Dunkin_IS_LY"/>
      <sheetName val="Denny_BS_LQ"/>
      <sheetName val="Denny_IS_LY"/>
      <sheetName val="Denny_IS_LQ"/>
      <sheetName val="Denny_LTM"/>
      <sheetName val="Sonic_BS_LQ"/>
      <sheetName val="Sonic_IS_LY"/>
      <sheetName val="Sonic_IS_LQ"/>
      <sheetName val="Sonic_LTM"/>
      <sheetName val="Panera_BS_LY"/>
      <sheetName val="Panera_IS_LY"/>
      <sheetName val="DineEquity_BS_LQ"/>
      <sheetName val="DineEquity_IS_LY"/>
      <sheetName val="DineEquity_IS_LQ"/>
      <sheetName val="DineEquity_LTM"/>
      <sheetName val="RedRobin_BS_LY"/>
      <sheetName val="RedRobin_IS_LY"/>
    </sheetNames>
    <sheetDataSet>
      <sheetData sheetId="0"/>
      <sheetData sheetId="1"/>
      <sheetData sheetId="2"/>
      <sheetData sheetId="3"/>
      <sheetData sheetId="4">
        <row r="3">
          <cell r="B3">
            <v>37.268999999999998</v>
          </cell>
        </row>
      </sheetData>
      <sheetData sheetId="5">
        <row r="6">
          <cell r="E6">
            <v>68.782999999999973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74"/>
  <sheetViews>
    <sheetView showGridLines="0" tabSelected="1" zoomScale="115" zoomScaleNormal="115" workbookViewId="0">
      <selection activeCell="R27" sqref="R27"/>
    </sheetView>
  </sheetViews>
  <sheetFormatPr defaultColWidth="9.1796875" defaultRowHeight="14" outlineLevelRow="1" x14ac:dyDescent="0.3"/>
  <cols>
    <col min="1" max="1" width="3.81640625" style="1" customWidth="1"/>
    <col min="2" max="2" width="30" style="1" customWidth="1"/>
    <col min="3" max="3" width="5.54296875" style="1" customWidth="1"/>
    <col min="4" max="4" width="8.54296875" style="1" customWidth="1"/>
    <col min="5" max="5" width="9.7265625" style="1" customWidth="1"/>
    <col min="6" max="6" width="11.26953125" style="1" customWidth="1"/>
    <col min="7" max="7" width="9.81640625" style="1" customWidth="1"/>
    <col min="8" max="8" width="11.453125" style="1" customWidth="1"/>
    <col min="9" max="9" width="10.54296875" style="1" customWidth="1"/>
    <col min="10" max="10" width="9.54296875" style="1" customWidth="1"/>
    <col min="11" max="11" width="11.81640625" style="1" customWidth="1"/>
    <col min="12" max="12" width="9.7265625" style="1" customWidth="1"/>
    <col min="13" max="13" width="9.453125" style="1" customWidth="1"/>
    <col min="14" max="14" width="9.54296875" style="1" bestFit="1" customWidth="1"/>
    <col min="15" max="15" width="9.26953125" style="1" customWidth="1"/>
    <col min="16" max="16384" width="9.1796875" style="1"/>
  </cols>
  <sheetData>
    <row r="1" spans="2:15" x14ac:dyDescent="0.3">
      <c r="B1" s="4" t="s">
        <v>53</v>
      </c>
    </row>
    <row r="2" spans="2:15" x14ac:dyDescent="0.3">
      <c r="B2" s="60" t="s">
        <v>52</v>
      </c>
      <c r="D2" s="60"/>
      <c r="E2" s="60"/>
    </row>
    <row r="3" spans="2:15" x14ac:dyDescent="0.3">
      <c r="B3" s="60"/>
      <c r="D3" s="60"/>
      <c r="E3" s="60"/>
    </row>
    <row r="4" spans="2:15" x14ac:dyDescent="0.3">
      <c r="B4" s="6" t="s">
        <v>51</v>
      </c>
      <c r="C4" s="5"/>
      <c r="D4" s="6"/>
      <c r="E4" s="6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x14ac:dyDescent="0.3">
      <c r="C5" s="60"/>
      <c r="D5" s="60"/>
      <c r="E5" s="60"/>
    </row>
    <row r="6" spans="2:15" x14ac:dyDescent="0.3">
      <c r="B6" s="60"/>
      <c r="C6" s="60"/>
      <c r="D6" s="60"/>
      <c r="E6" s="60"/>
      <c r="F6" s="23" t="s">
        <v>9</v>
      </c>
      <c r="G6" s="22"/>
      <c r="H6" s="22"/>
      <c r="I6" s="22"/>
      <c r="J6" s="21"/>
      <c r="K6" s="23" t="s">
        <v>8</v>
      </c>
      <c r="L6" s="22"/>
      <c r="M6" s="22"/>
      <c r="N6" s="22"/>
      <c r="O6" s="21"/>
    </row>
    <row r="7" spans="2:15" x14ac:dyDescent="0.3">
      <c r="B7" s="60"/>
      <c r="C7" s="60"/>
      <c r="D7" s="60"/>
      <c r="E7" s="60"/>
      <c r="F7" s="59">
        <v>2013</v>
      </c>
      <c r="G7" s="58">
        <f t="shared" ref="G7:O7" si="0">F7+1</f>
        <v>2014</v>
      </c>
      <c r="H7" s="58">
        <f t="shared" si="0"/>
        <v>2015</v>
      </c>
      <c r="I7" s="58">
        <f t="shared" si="0"/>
        <v>2016</v>
      </c>
      <c r="J7" s="57">
        <f t="shared" si="0"/>
        <v>2017</v>
      </c>
      <c r="K7" s="56">
        <f t="shared" si="0"/>
        <v>2018</v>
      </c>
      <c r="L7" s="56">
        <f t="shared" si="0"/>
        <v>2019</v>
      </c>
      <c r="M7" s="56">
        <f t="shared" si="0"/>
        <v>2020</v>
      </c>
      <c r="N7" s="56">
        <f t="shared" si="0"/>
        <v>2021</v>
      </c>
      <c r="O7" s="56">
        <f t="shared" si="0"/>
        <v>2022</v>
      </c>
    </row>
    <row r="8" spans="2:15" x14ac:dyDescent="0.3">
      <c r="B8" s="1" t="s">
        <v>50</v>
      </c>
      <c r="F8" s="30"/>
      <c r="G8" s="30"/>
      <c r="H8" s="30"/>
      <c r="I8" s="30"/>
      <c r="J8" s="29"/>
      <c r="K8" s="55"/>
      <c r="L8" s="55"/>
      <c r="M8" s="55"/>
      <c r="N8" s="55"/>
      <c r="O8" s="55"/>
    </row>
    <row r="9" spans="2:15" x14ac:dyDescent="0.3">
      <c r="B9" s="1" t="s">
        <v>49</v>
      </c>
      <c r="F9" s="52"/>
      <c r="G9" s="52"/>
      <c r="H9" s="52"/>
      <c r="I9" s="52"/>
      <c r="J9" s="27"/>
      <c r="K9" s="2"/>
      <c r="L9" s="2"/>
      <c r="M9" s="2"/>
      <c r="N9" s="2"/>
      <c r="O9" s="2"/>
    </row>
    <row r="10" spans="2:15" x14ac:dyDescent="0.3">
      <c r="B10" s="4" t="s">
        <v>48</v>
      </c>
      <c r="F10" s="54"/>
      <c r="G10" s="54"/>
      <c r="H10" s="54"/>
      <c r="I10" s="54"/>
      <c r="J10" s="53"/>
      <c r="K10" s="3"/>
      <c r="L10" s="3"/>
      <c r="M10" s="3"/>
      <c r="N10" s="3"/>
      <c r="O10" s="3"/>
    </row>
    <row r="11" spans="2:15" x14ac:dyDescent="0.3">
      <c r="B11" s="4"/>
      <c r="F11" s="52"/>
      <c r="G11" s="52"/>
      <c r="H11" s="52"/>
      <c r="I11" s="52"/>
      <c r="J11" s="27"/>
      <c r="K11" s="2"/>
      <c r="L11" s="2"/>
      <c r="M11" s="2"/>
      <c r="N11" s="2"/>
      <c r="O11" s="2"/>
    </row>
    <row r="12" spans="2:15" x14ac:dyDescent="0.3">
      <c r="B12" s="12" t="s">
        <v>47</v>
      </c>
      <c r="C12" s="12"/>
      <c r="D12" s="12"/>
      <c r="E12" s="12"/>
      <c r="F12" s="28"/>
      <c r="G12" s="28"/>
      <c r="H12" s="28"/>
      <c r="I12" s="28"/>
      <c r="J12" s="27"/>
      <c r="K12" s="39"/>
      <c r="L12" s="39"/>
      <c r="M12" s="39"/>
      <c r="N12" s="39"/>
      <c r="O12" s="39"/>
    </row>
    <row r="13" spans="2:15" x14ac:dyDescent="0.3">
      <c r="B13" s="12" t="s">
        <v>46</v>
      </c>
      <c r="C13" s="12"/>
      <c r="D13" s="12"/>
      <c r="E13" s="12"/>
      <c r="F13" s="28"/>
      <c r="G13" s="28"/>
      <c r="H13" s="28"/>
      <c r="I13" s="28"/>
      <c r="J13" s="27"/>
      <c r="K13" s="39"/>
      <c r="L13" s="39"/>
      <c r="M13" s="39"/>
      <c r="N13" s="39"/>
      <c r="O13" s="39"/>
    </row>
    <row r="14" spans="2:15" x14ac:dyDescent="0.3">
      <c r="B14" s="51" t="s">
        <v>45</v>
      </c>
      <c r="C14" s="51"/>
      <c r="D14" s="51"/>
      <c r="E14" s="51"/>
      <c r="F14" s="49"/>
      <c r="G14" s="49"/>
      <c r="H14" s="49"/>
      <c r="I14" s="49"/>
      <c r="J14" s="50"/>
      <c r="K14" s="49"/>
      <c r="L14" s="49"/>
      <c r="M14" s="49"/>
      <c r="N14" s="49"/>
      <c r="O14" s="49"/>
    </row>
    <row r="15" spans="2:15" x14ac:dyDescent="0.3">
      <c r="B15" s="12" t="s">
        <v>44</v>
      </c>
      <c r="C15" s="48"/>
      <c r="D15" s="48">
        <v>0.25</v>
      </c>
      <c r="E15" s="12"/>
      <c r="F15" s="43"/>
      <c r="G15" s="43"/>
      <c r="H15" s="43"/>
      <c r="I15" s="43"/>
      <c r="J15" s="34"/>
      <c r="K15" s="43"/>
      <c r="L15" s="43"/>
      <c r="M15" s="43"/>
      <c r="N15" s="43"/>
      <c r="O15" s="43"/>
    </row>
    <row r="16" spans="2:15" x14ac:dyDescent="0.3">
      <c r="B16" s="15" t="s">
        <v>43</v>
      </c>
      <c r="C16" s="15"/>
      <c r="D16" s="15"/>
      <c r="E16" s="15"/>
      <c r="F16" s="46"/>
      <c r="G16" s="46"/>
      <c r="H16" s="46"/>
      <c r="I16" s="46"/>
      <c r="J16" s="47"/>
      <c r="K16" s="46"/>
      <c r="L16" s="46"/>
      <c r="M16" s="46"/>
      <c r="N16" s="46"/>
      <c r="O16" s="46"/>
    </row>
    <row r="17" spans="2:18" x14ac:dyDescent="0.3">
      <c r="B17" s="12"/>
      <c r="C17" s="12"/>
      <c r="D17" s="12"/>
      <c r="E17" s="12"/>
      <c r="F17" s="43"/>
      <c r="G17" s="43"/>
      <c r="H17" s="43"/>
      <c r="I17" s="43"/>
      <c r="J17" s="34"/>
      <c r="K17" s="12"/>
      <c r="L17" s="12"/>
      <c r="M17" s="12"/>
      <c r="N17" s="12"/>
      <c r="O17" s="12"/>
    </row>
    <row r="18" spans="2:18" x14ac:dyDescent="0.3">
      <c r="B18" s="12" t="s">
        <v>42</v>
      </c>
      <c r="C18" s="12"/>
      <c r="D18" s="12"/>
      <c r="E18" s="12"/>
      <c r="F18" s="28"/>
      <c r="G18" s="28"/>
      <c r="H18" s="28"/>
      <c r="I18" s="28"/>
      <c r="J18" s="27"/>
      <c r="K18" s="43"/>
      <c r="L18" s="43"/>
      <c r="M18" s="43"/>
      <c r="N18" s="43"/>
      <c r="O18" s="43"/>
    </row>
    <row r="19" spans="2:18" x14ac:dyDescent="0.3">
      <c r="B19" s="12" t="s">
        <v>41</v>
      </c>
      <c r="C19" s="12"/>
      <c r="D19" s="12"/>
      <c r="E19" s="12"/>
      <c r="F19" s="28"/>
      <c r="G19" s="28"/>
      <c r="H19" s="28"/>
      <c r="I19" s="28"/>
      <c r="J19" s="27"/>
      <c r="K19" s="39"/>
      <c r="L19" s="39"/>
      <c r="M19" s="39"/>
      <c r="N19" s="39"/>
      <c r="O19" s="39"/>
    </row>
    <row r="20" spans="2:18" x14ac:dyDescent="0.3">
      <c r="B20" s="12" t="s">
        <v>40</v>
      </c>
      <c r="C20" s="12"/>
      <c r="D20" s="12"/>
      <c r="E20" s="12"/>
      <c r="F20" s="43"/>
      <c r="G20" s="28"/>
      <c r="H20" s="28"/>
      <c r="I20" s="28"/>
      <c r="J20" s="27"/>
      <c r="K20" s="28"/>
      <c r="L20" s="28"/>
      <c r="M20" s="28"/>
      <c r="N20" s="28"/>
      <c r="O20" s="28"/>
    </row>
    <row r="21" spans="2:18" x14ac:dyDescent="0.3">
      <c r="B21" s="26" t="s">
        <v>39</v>
      </c>
      <c r="C21" s="26"/>
      <c r="D21" s="26"/>
      <c r="E21" s="26"/>
      <c r="F21" s="44"/>
      <c r="G21" s="44"/>
      <c r="H21" s="44"/>
      <c r="I21" s="44"/>
      <c r="J21" s="45"/>
      <c r="K21" s="44"/>
      <c r="L21" s="44"/>
      <c r="M21" s="44"/>
      <c r="N21" s="44"/>
      <c r="O21" s="44"/>
    </row>
    <row r="22" spans="2:18" x14ac:dyDescent="0.3">
      <c r="B22" s="12"/>
      <c r="C22" s="26"/>
      <c r="D22" s="26"/>
      <c r="E22" s="26"/>
      <c r="F22" s="43"/>
      <c r="G22" s="43"/>
      <c r="H22" s="43"/>
      <c r="I22" s="43"/>
      <c r="J22" s="43"/>
      <c r="K22" s="12"/>
      <c r="L22" s="12"/>
      <c r="M22" s="12"/>
      <c r="N22" s="12"/>
      <c r="O22" s="12"/>
      <c r="P22" s="42"/>
    </row>
    <row r="23" spans="2:18" x14ac:dyDescent="0.3">
      <c r="F23" s="41"/>
    </row>
    <row r="24" spans="2:18" x14ac:dyDescent="0.3">
      <c r="F24" s="23" t="s">
        <v>9</v>
      </c>
      <c r="G24" s="22"/>
      <c r="H24" s="22"/>
      <c r="I24" s="22"/>
      <c r="J24" s="21"/>
      <c r="K24" s="23" t="s">
        <v>8</v>
      </c>
      <c r="L24" s="22"/>
      <c r="M24" s="22"/>
      <c r="N24" s="22"/>
      <c r="O24" s="21"/>
    </row>
    <row r="25" spans="2:18" x14ac:dyDescent="0.3">
      <c r="F25" s="40">
        <f>F7</f>
        <v>2013</v>
      </c>
      <c r="G25" s="18">
        <f t="shared" ref="G25:O25" si="1">F25+1</f>
        <v>2014</v>
      </c>
      <c r="H25" s="18">
        <f t="shared" si="1"/>
        <v>2015</v>
      </c>
      <c r="I25" s="18">
        <f t="shared" si="1"/>
        <v>2016</v>
      </c>
      <c r="J25" s="19">
        <f t="shared" si="1"/>
        <v>2017</v>
      </c>
      <c r="K25" s="18">
        <f t="shared" si="1"/>
        <v>2018</v>
      </c>
      <c r="L25" s="18">
        <f t="shared" si="1"/>
        <v>2019</v>
      </c>
      <c r="M25" s="18">
        <f t="shared" si="1"/>
        <v>2020</v>
      </c>
      <c r="N25" s="18">
        <f t="shared" si="1"/>
        <v>2021</v>
      </c>
      <c r="O25" s="18">
        <f t="shared" si="1"/>
        <v>2022</v>
      </c>
    </row>
    <row r="26" spans="2:18" x14ac:dyDescent="0.3">
      <c r="B26" s="4" t="s">
        <v>38</v>
      </c>
      <c r="C26" s="4"/>
      <c r="E26" s="4"/>
      <c r="F26" s="7"/>
      <c r="G26" s="7"/>
      <c r="H26" s="7"/>
      <c r="I26" s="7"/>
      <c r="J26" s="17"/>
      <c r="K26" s="7"/>
      <c r="L26" s="7"/>
      <c r="M26" s="7"/>
      <c r="N26" s="7"/>
      <c r="O26" s="7"/>
    </row>
    <row r="27" spans="2:18" x14ac:dyDescent="0.3">
      <c r="B27" s="1" t="s">
        <v>3</v>
      </c>
      <c r="F27" s="7"/>
      <c r="G27" s="7"/>
      <c r="H27" s="7"/>
      <c r="I27" s="7"/>
      <c r="J27" s="17"/>
      <c r="K27" s="8"/>
      <c r="L27" s="7"/>
      <c r="M27" s="7"/>
      <c r="N27" s="7"/>
      <c r="O27" s="7"/>
      <c r="Q27" s="7" t="s">
        <v>4</v>
      </c>
      <c r="R27"/>
    </row>
    <row r="28" spans="2:18" x14ac:dyDescent="0.3">
      <c r="B28" s="1" t="s">
        <v>2</v>
      </c>
      <c r="F28" s="7"/>
      <c r="G28" s="7"/>
      <c r="H28" s="7"/>
      <c r="I28" s="7"/>
      <c r="J28" s="17"/>
      <c r="K28" s="8"/>
      <c r="L28" s="7"/>
      <c r="M28" s="7"/>
      <c r="N28" s="7"/>
      <c r="O28" s="7"/>
      <c r="Q28" s="7" t="s">
        <v>4</v>
      </c>
      <c r="R28" s="8"/>
    </row>
    <row r="29" spans="2:18" x14ac:dyDescent="0.3">
      <c r="B29" s="1" t="s">
        <v>1</v>
      </c>
      <c r="F29" s="7"/>
      <c r="G29" s="7"/>
      <c r="H29" s="7"/>
      <c r="I29" s="7"/>
      <c r="J29" s="17"/>
      <c r="K29" s="8"/>
      <c r="L29" s="7"/>
      <c r="M29" s="7"/>
      <c r="N29" s="7"/>
      <c r="O29" s="7"/>
      <c r="Q29" s="7" t="s">
        <v>4</v>
      </c>
      <c r="R29" s="8"/>
    </row>
    <row r="30" spans="2:18" x14ac:dyDescent="0.3">
      <c r="B30" s="1" t="s">
        <v>0</v>
      </c>
      <c r="F30" s="7"/>
      <c r="G30" s="7"/>
      <c r="H30" s="7"/>
      <c r="I30" s="7"/>
      <c r="J30" s="17"/>
      <c r="K30" s="8"/>
      <c r="L30" s="7"/>
      <c r="M30" s="7"/>
      <c r="N30" s="7"/>
      <c r="O30" s="7"/>
      <c r="Q30" s="7" t="s">
        <v>4</v>
      </c>
      <c r="R30" s="8"/>
    </row>
    <row r="31" spans="2:18" x14ac:dyDescent="0.3">
      <c r="B31" s="1" t="s">
        <v>37</v>
      </c>
      <c r="F31" s="7"/>
      <c r="G31" s="7"/>
      <c r="H31" s="7"/>
      <c r="I31" s="7"/>
      <c r="J31" s="17"/>
      <c r="K31" s="8"/>
      <c r="L31" s="7"/>
      <c r="M31" s="7"/>
      <c r="N31" s="7"/>
      <c r="O31" s="7"/>
      <c r="Q31" s="7" t="s">
        <v>4</v>
      </c>
      <c r="R31" s="8"/>
    </row>
    <row r="32" spans="2:18" x14ac:dyDescent="0.3">
      <c r="B32" s="1" t="s">
        <v>36</v>
      </c>
      <c r="F32" s="7"/>
      <c r="G32" s="7"/>
      <c r="H32" s="7"/>
      <c r="I32" s="7"/>
      <c r="J32" s="17"/>
      <c r="K32" s="8"/>
      <c r="L32" s="7"/>
      <c r="M32" s="7"/>
      <c r="N32" s="7"/>
      <c r="O32" s="7"/>
      <c r="Q32" s="7" t="s">
        <v>4</v>
      </c>
      <c r="R32" s="8"/>
    </row>
    <row r="33" spans="2:15" x14ac:dyDescent="0.3">
      <c r="B33" s="1" t="s">
        <v>35</v>
      </c>
      <c r="F33" s="7"/>
      <c r="G33" s="7"/>
      <c r="H33" s="7"/>
      <c r="I33" s="7"/>
      <c r="J33" s="17"/>
      <c r="K33" s="7"/>
      <c r="L33" s="7"/>
      <c r="M33" s="7"/>
      <c r="N33" s="7"/>
      <c r="O33" s="7"/>
    </row>
    <row r="34" spans="2:15" x14ac:dyDescent="0.3">
      <c r="F34" s="2"/>
      <c r="G34" s="2"/>
      <c r="H34" s="2"/>
      <c r="I34" s="2"/>
      <c r="J34" s="39"/>
      <c r="K34" s="38"/>
      <c r="L34" s="2"/>
      <c r="M34" s="2"/>
      <c r="N34" s="2"/>
      <c r="O34" s="2"/>
    </row>
    <row r="35" spans="2:15" x14ac:dyDescent="0.3">
      <c r="B35" s="6" t="s">
        <v>34</v>
      </c>
      <c r="C35" s="5"/>
      <c r="D35" s="6"/>
      <c r="E35" s="6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hidden="1" outlineLevel="1" x14ac:dyDescent="0.3"/>
    <row r="37" spans="2:15" hidden="1" outlineLevel="1" x14ac:dyDescent="0.3">
      <c r="F37" s="16" t="s">
        <v>6</v>
      </c>
      <c r="G37" s="15"/>
      <c r="H37" s="15"/>
      <c r="I37" s="14"/>
      <c r="K37" s="16" t="s">
        <v>33</v>
      </c>
      <c r="L37" s="15"/>
      <c r="M37" s="15"/>
      <c r="N37" s="14"/>
    </row>
    <row r="38" spans="2:15" hidden="1" outlineLevel="1" x14ac:dyDescent="0.3">
      <c r="F38" s="13" t="s">
        <v>32</v>
      </c>
      <c r="G38" s="12"/>
      <c r="H38" s="12"/>
      <c r="I38" s="35"/>
      <c r="K38" s="13"/>
      <c r="L38" s="12"/>
      <c r="M38" s="12"/>
      <c r="N38" s="17"/>
    </row>
    <row r="39" spans="2:15" hidden="1" outlineLevel="1" x14ac:dyDescent="0.3">
      <c r="F39" s="13" t="s">
        <v>31</v>
      </c>
      <c r="G39" s="12"/>
      <c r="H39" s="12"/>
      <c r="I39" s="34"/>
      <c r="K39" s="13" t="s">
        <v>30</v>
      </c>
      <c r="L39" s="12"/>
      <c r="M39" s="12"/>
      <c r="N39" s="11"/>
    </row>
    <row r="40" spans="2:15" hidden="1" outlineLevel="1" x14ac:dyDescent="0.3">
      <c r="F40" s="13" t="s">
        <v>5</v>
      </c>
      <c r="G40" s="12"/>
      <c r="H40" s="12"/>
      <c r="I40" s="37"/>
      <c r="K40" s="13" t="s">
        <v>29</v>
      </c>
      <c r="L40" s="12"/>
      <c r="M40" s="12"/>
      <c r="N40" s="36"/>
    </row>
    <row r="41" spans="2:15" hidden="1" outlineLevel="1" x14ac:dyDescent="0.3">
      <c r="F41" s="13" t="s">
        <v>28</v>
      </c>
      <c r="G41" s="12"/>
      <c r="H41" s="12"/>
      <c r="I41" s="25"/>
      <c r="K41" s="13" t="s">
        <v>28</v>
      </c>
      <c r="L41" s="12"/>
      <c r="M41" s="12"/>
      <c r="N41" s="25"/>
      <c r="O41" s="24"/>
    </row>
    <row r="42" spans="2:15" hidden="1" outlineLevel="1" x14ac:dyDescent="0.3">
      <c r="F42" s="13" t="s">
        <v>27</v>
      </c>
      <c r="G42" s="12"/>
      <c r="H42" s="12"/>
      <c r="I42" s="35"/>
      <c r="K42" s="13" t="s">
        <v>27</v>
      </c>
      <c r="L42" s="12"/>
      <c r="M42" s="12"/>
      <c r="N42" s="35"/>
      <c r="O42" s="24"/>
    </row>
    <row r="43" spans="2:15" hidden="1" outlineLevel="1" x14ac:dyDescent="0.3">
      <c r="F43" s="13" t="s">
        <v>26</v>
      </c>
      <c r="G43" s="12"/>
      <c r="H43" s="12"/>
      <c r="I43" s="11"/>
      <c r="K43" s="13" t="s">
        <v>26</v>
      </c>
      <c r="L43" s="12"/>
      <c r="M43" s="12"/>
      <c r="N43" s="11"/>
    </row>
    <row r="44" spans="2:15" hidden="1" outlineLevel="1" x14ac:dyDescent="0.3">
      <c r="F44" s="13"/>
      <c r="G44" s="12"/>
      <c r="H44" s="12"/>
      <c r="I44" s="11"/>
      <c r="K44" s="13"/>
      <c r="L44" s="12"/>
      <c r="M44" s="12"/>
      <c r="N44" s="11"/>
    </row>
    <row r="45" spans="2:15" hidden="1" outlineLevel="1" x14ac:dyDescent="0.3">
      <c r="F45" s="13" t="s">
        <v>25</v>
      </c>
      <c r="G45" s="12"/>
      <c r="H45" s="12"/>
      <c r="I45" s="11"/>
      <c r="K45" s="13" t="s">
        <v>25</v>
      </c>
      <c r="L45" s="12"/>
      <c r="M45" s="12"/>
      <c r="N45" s="11"/>
    </row>
    <row r="46" spans="2:15" hidden="1" outlineLevel="1" x14ac:dyDescent="0.3">
      <c r="F46" s="13" t="s">
        <v>24</v>
      </c>
      <c r="G46" s="12"/>
      <c r="H46" s="12"/>
      <c r="I46" s="11"/>
      <c r="K46" s="13" t="s">
        <v>24</v>
      </c>
      <c r="L46" s="12"/>
      <c r="M46" s="12"/>
      <c r="N46" s="11"/>
    </row>
    <row r="47" spans="2:15" hidden="1" outlineLevel="1" x14ac:dyDescent="0.3">
      <c r="F47" s="13" t="s">
        <v>23</v>
      </c>
      <c r="G47" s="12"/>
      <c r="H47" s="12"/>
      <c r="I47" s="27"/>
      <c r="K47" s="13" t="s">
        <v>23</v>
      </c>
      <c r="L47" s="12"/>
      <c r="M47" s="12"/>
      <c r="N47" s="27"/>
    </row>
    <row r="48" spans="2:15" hidden="1" outlineLevel="1" x14ac:dyDescent="0.3">
      <c r="F48" s="13" t="s">
        <v>22</v>
      </c>
      <c r="G48" s="12"/>
      <c r="H48" s="12"/>
      <c r="I48" s="11"/>
      <c r="K48" s="13" t="s">
        <v>22</v>
      </c>
      <c r="L48" s="12"/>
      <c r="M48" s="12"/>
      <c r="N48" s="11"/>
    </row>
    <row r="49" spans="2:15" hidden="1" outlineLevel="1" x14ac:dyDescent="0.3">
      <c r="F49" s="13" t="s">
        <v>21</v>
      </c>
      <c r="G49" s="12"/>
      <c r="H49" s="12"/>
      <c r="I49" s="34"/>
      <c r="K49" s="13" t="s">
        <v>21</v>
      </c>
      <c r="L49" s="12"/>
      <c r="M49" s="12"/>
      <c r="N49" s="34"/>
    </row>
    <row r="50" spans="2:15" hidden="1" outlineLevel="1" x14ac:dyDescent="0.3">
      <c r="F50" s="10" t="s">
        <v>20</v>
      </c>
      <c r="G50" s="9"/>
      <c r="H50" s="9"/>
      <c r="I50" s="33"/>
      <c r="K50" s="10" t="s">
        <v>20</v>
      </c>
      <c r="L50" s="9"/>
      <c r="M50" s="9"/>
      <c r="N50" s="33"/>
    </row>
    <row r="51" spans="2:15" hidden="1" outlineLevel="1" x14ac:dyDescent="0.3"/>
    <row r="52" spans="2:15" hidden="1" outlineLevel="1" x14ac:dyDescent="0.3">
      <c r="E52" s="32"/>
    </row>
    <row r="53" spans="2:15" hidden="1" outlineLevel="1" x14ac:dyDescent="0.3">
      <c r="G53" s="31"/>
    </row>
    <row r="54" spans="2:15" collapsed="1" x14ac:dyDescent="0.3">
      <c r="B54" s="6" t="s">
        <v>19</v>
      </c>
      <c r="C54" s="5"/>
      <c r="D54" s="6"/>
      <c r="E54" s="6"/>
      <c r="F54" s="5"/>
      <c r="G54" s="5"/>
      <c r="H54" s="5"/>
      <c r="I54" s="5"/>
      <c r="J54" s="5"/>
      <c r="K54" s="5"/>
      <c r="L54" s="5"/>
      <c r="M54" s="5"/>
      <c r="N54" s="5"/>
      <c r="O54" s="5"/>
    </row>
    <row r="57" spans="2:15" x14ac:dyDescent="0.3">
      <c r="F57" s="23" t="s">
        <v>9</v>
      </c>
      <c r="G57" s="22"/>
      <c r="H57" s="22"/>
      <c r="I57" s="22"/>
      <c r="J57" s="21"/>
      <c r="K57" s="23" t="s">
        <v>8</v>
      </c>
      <c r="L57" s="22"/>
      <c r="M57" s="22"/>
      <c r="N57" s="22"/>
      <c r="O57" s="21"/>
    </row>
    <row r="58" spans="2:15" x14ac:dyDescent="0.3">
      <c r="F58" s="20">
        <f>F7</f>
        <v>2013</v>
      </c>
      <c r="G58" s="18">
        <f t="shared" ref="G58:O58" si="2">F58+1</f>
        <v>2014</v>
      </c>
      <c r="H58" s="18">
        <f t="shared" si="2"/>
        <v>2015</v>
      </c>
      <c r="I58" s="18">
        <f t="shared" si="2"/>
        <v>2016</v>
      </c>
      <c r="J58" s="19">
        <f t="shared" si="2"/>
        <v>2017</v>
      </c>
      <c r="K58" s="18">
        <f t="shared" si="2"/>
        <v>2018</v>
      </c>
      <c r="L58" s="18">
        <f t="shared" si="2"/>
        <v>2019</v>
      </c>
      <c r="M58" s="18">
        <f t="shared" si="2"/>
        <v>2020</v>
      </c>
      <c r="N58" s="18">
        <f t="shared" si="2"/>
        <v>2021</v>
      </c>
      <c r="O58" s="18">
        <f t="shared" si="2"/>
        <v>2022</v>
      </c>
    </row>
    <row r="59" spans="2:15" x14ac:dyDescent="0.3">
      <c r="B59" s="1" t="s">
        <v>18</v>
      </c>
      <c r="F59" s="30"/>
      <c r="G59" s="30"/>
      <c r="H59" s="30"/>
      <c r="I59" s="30"/>
      <c r="J59" s="29"/>
    </row>
    <row r="60" spans="2:15" x14ac:dyDescent="0.3">
      <c r="B60" s="1" t="s">
        <v>17</v>
      </c>
      <c r="F60" s="28"/>
      <c r="G60" s="28"/>
      <c r="H60" s="28"/>
      <c r="I60" s="28"/>
      <c r="J60" s="27"/>
    </row>
    <row r="61" spans="2:15" x14ac:dyDescent="0.3">
      <c r="B61" s="1" t="s">
        <v>16</v>
      </c>
      <c r="F61" s="28"/>
      <c r="G61" s="28"/>
      <c r="H61" s="28"/>
      <c r="I61" s="28"/>
      <c r="J61" s="27"/>
    </row>
    <row r="62" spans="2:15" x14ac:dyDescent="0.3">
      <c r="B62" s="1" t="s">
        <v>15</v>
      </c>
      <c r="F62" s="2"/>
      <c r="G62" s="2"/>
      <c r="H62" s="2"/>
      <c r="I62" s="2"/>
      <c r="J62" s="11"/>
    </row>
    <row r="63" spans="2:15" x14ac:dyDescent="0.3">
      <c r="F63" s="2"/>
      <c r="G63" s="2"/>
      <c r="H63" s="2"/>
      <c r="I63" s="2"/>
      <c r="J63" s="11"/>
    </row>
    <row r="64" spans="2:15" x14ac:dyDescent="0.3">
      <c r="B64" s="1" t="s">
        <v>14</v>
      </c>
      <c r="F64" s="28"/>
      <c r="G64" s="28"/>
      <c r="H64" s="28"/>
      <c r="I64" s="28"/>
      <c r="J64" s="27"/>
    </row>
    <row r="65" spans="2:15" x14ac:dyDescent="0.3">
      <c r="B65" s="1" t="s">
        <v>13</v>
      </c>
      <c r="F65" s="28"/>
      <c r="G65" s="28"/>
      <c r="H65" s="28"/>
      <c r="I65" s="28"/>
      <c r="J65" s="27"/>
    </row>
    <row r="66" spans="2:15" x14ac:dyDescent="0.3">
      <c r="B66" s="1" t="s">
        <v>12</v>
      </c>
      <c r="F66" s="2"/>
      <c r="G66" s="2"/>
      <c r="H66" s="2"/>
      <c r="I66" s="2"/>
      <c r="J66" s="11"/>
    </row>
    <row r="67" spans="2:15" x14ac:dyDescent="0.3">
      <c r="F67" s="2"/>
      <c r="G67" s="2"/>
      <c r="H67" s="2"/>
      <c r="I67" s="2"/>
      <c r="J67" s="11"/>
    </row>
    <row r="68" spans="2:15" x14ac:dyDescent="0.3">
      <c r="B68" s="26" t="s">
        <v>11</v>
      </c>
      <c r="F68" s="2"/>
      <c r="G68" s="2"/>
      <c r="H68" s="2"/>
      <c r="I68" s="2"/>
      <c r="J68" s="11"/>
      <c r="K68" s="2"/>
      <c r="L68" s="2"/>
      <c r="M68" s="2"/>
      <c r="N68" s="2"/>
      <c r="O68" s="2"/>
    </row>
    <row r="69" spans="2:15" x14ac:dyDescent="0.3">
      <c r="B69" s="26" t="s">
        <v>10</v>
      </c>
      <c r="G69" s="24"/>
      <c r="H69" s="24"/>
      <c r="I69" s="24"/>
      <c r="J69" s="25"/>
      <c r="K69" s="24"/>
      <c r="L69" s="24"/>
      <c r="M69" s="24"/>
      <c r="N69" s="24"/>
      <c r="O69" s="24"/>
    </row>
    <row r="72" spans="2:15" x14ac:dyDescent="0.3">
      <c r="F72" s="23" t="s">
        <v>9</v>
      </c>
      <c r="G72" s="22"/>
      <c r="H72" s="22"/>
      <c r="I72" s="22"/>
      <c r="J72" s="21"/>
      <c r="K72" s="23" t="s">
        <v>8</v>
      </c>
      <c r="L72" s="22"/>
      <c r="M72" s="22"/>
      <c r="N72" s="22"/>
      <c r="O72" s="21"/>
    </row>
    <row r="73" spans="2:15" x14ac:dyDescent="0.3">
      <c r="F73" s="20">
        <f>F58</f>
        <v>2013</v>
      </c>
      <c r="G73" s="18">
        <f t="shared" ref="G73:O73" si="3">F73+1</f>
        <v>2014</v>
      </c>
      <c r="H73" s="18">
        <f t="shared" si="3"/>
        <v>2015</v>
      </c>
      <c r="I73" s="18">
        <f t="shared" si="3"/>
        <v>2016</v>
      </c>
      <c r="J73" s="19">
        <f t="shared" si="3"/>
        <v>2017</v>
      </c>
      <c r="K73" s="18">
        <f t="shared" si="3"/>
        <v>2018</v>
      </c>
      <c r="L73" s="18">
        <f t="shared" si="3"/>
        <v>2019</v>
      </c>
      <c r="M73" s="18">
        <f t="shared" si="3"/>
        <v>2020</v>
      </c>
      <c r="N73" s="18">
        <f t="shared" si="3"/>
        <v>2021</v>
      </c>
      <c r="O73" s="18">
        <f t="shared" si="3"/>
        <v>2022</v>
      </c>
    </row>
    <row r="74" spans="2:15" x14ac:dyDescent="0.3">
      <c r="B74" s="1" t="s">
        <v>7</v>
      </c>
      <c r="F74" s="7"/>
      <c r="G74" s="7"/>
      <c r="H74" s="7"/>
      <c r="I74" s="7"/>
      <c r="J74" s="17"/>
      <c r="K74" s="8"/>
      <c r="L74" s="7"/>
      <c r="M74" s="7"/>
      <c r="N74" s="7"/>
      <c r="O74" s="7"/>
    </row>
  </sheetData>
  <scenarios current="2" sqref="I50 N50">
    <scenario name="Base case" locked="1" count="4" user="Classroom" comment="Created by Classroom on 3/19/2018_x000a_Modified by Classroom on 3/19/2018">
      <inputCells r="K27" val="0.07" numFmtId="165"/>
      <inputCells r="K28" val="0.615" numFmtId="165"/>
      <inputCells r="K29" val="0.057" numFmtId="165"/>
      <inputCells r="K30" val="0.04" numFmtId="165"/>
    </scenario>
    <scenario name="Best case" locked="1" count="4" user="Classroom" comment="Created by Classroom on 3/19/2018">
      <inputCells r="K27" val="0.09" numFmtId="165"/>
      <inputCells r="K28" val="0.61" numFmtId="165"/>
      <inputCells r="K29" val="0.055" numFmtId="165"/>
      <inputCells r="K30" val="0.037" numFmtId="165"/>
    </scenario>
    <scenario name="Worst case" locked="1" count="4" user="Classroom" comment="Created by Classroom on 3/19/2018">
      <inputCells r="K27" val="0.02" numFmtId="165"/>
      <inputCells r="K28" val="0.63" numFmtId="165"/>
      <inputCells r="K29" val="0.06" numFmtId="165"/>
      <inputCells r="K30" val="0.043" numFmtId="165"/>
    </scenario>
  </scenarios>
  <pageMargins left="0.7" right="0.7" top="0.75" bottom="0.75" header="0.3" footer="0.3"/>
  <pageSetup orientation="portrait" verticalDpi="9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6"/>
  <sheetViews>
    <sheetView topLeftCell="A10" zoomScale="130" zoomScaleNormal="130" workbookViewId="0">
      <selection activeCell="B36" sqref="B36"/>
    </sheetView>
  </sheetViews>
  <sheetFormatPr defaultColWidth="9.1796875" defaultRowHeight="12.5" outlineLevelRow="1" x14ac:dyDescent="0.25"/>
  <cols>
    <col min="1" max="1" width="50.7265625" style="61" customWidth="1"/>
    <col min="2" max="2" width="13" style="61" customWidth="1"/>
    <col min="3" max="198" width="12.7265625" style="61" customWidth="1"/>
    <col min="199" max="16384" width="9.1796875" style="61"/>
  </cols>
  <sheetData>
    <row r="1" spans="1:8" ht="20" x14ac:dyDescent="0.4">
      <c r="A1" s="74" t="s">
        <v>74</v>
      </c>
      <c r="B1" s="74"/>
    </row>
    <row r="2" spans="1:8" ht="13" x14ac:dyDescent="0.25">
      <c r="A2" s="73" t="s">
        <v>73</v>
      </c>
      <c r="B2" s="73"/>
    </row>
    <row r="6" spans="1:8" ht="13" x14ac:dyDescent="0.3">
      <c r="A6" s="72"/>
      <c r="B6" s="72"/>
      <c r="C6" s="71" t="s">
        <v>72</v>
      </c>
      <c r="D6" s="71"/>
      <c r="E6" s="71"/>
      <c r="F6" s="71"/>
      <c r="G6" s="71"/>
    </row>
    <row r="7" spans="1:8" ht="13" x14ac:dyDescent="0.25">
      <c r="A7" s="70"/>
      <c r="B7" s="66">
        <v>2017</v>
      </c>
      <c r="C7" s="66">
        <v>2016</v>
      </c>
      <c r="D7" s="66">
        <v>2015</v>
      </c>
      <c r="E7" s="66">
        <v>2014</v>
      </c>
      <c r="F7" s="66">
        <v>2013</v>
      </c>
      <c r="G7" s="66">
        <v>2012</v>
      </c>
      <c r="H7" s="70"/>
    </row>
    <row r="8" spans="1:8" x14ac:dyDescent="0.25">
      <c r="A8" s="67" t="s">
        <v>50</v>
      </c>
      <c r="B8" s="64">
        <v>1794.873</v>
      </c>
      <c r="C8" s="64">
        <v>1678.925</v>
      </c>
      <c r="D8" s="64">
        <v>1543.6179999999999</v>
      </c>
      <c r="E8" s="64">
        <v>1375.501</v>
      </c>
      <c r="F8" s="64">
        <v>1171.864</v>
      </c>
      <c r="G8" s="64">
        <v>1099.56</v>
      </c>
      <c r="H8" s="67"/>
    </row>
    <row r="9" spans="1:8" x14ac:dyDescent="0.25">
      <c r="A9" s="67" t="s">
        <v>49</v>
      </c>
      <c r="B9" s="64">
        <v>1100.3440000000001</v>
      </c>
      <c r="C9" s="64">
        <v>1010.473</v>
      </c>
      <c r="D9" s="64">
        <v>939.84199999999998</v>
      </c>
      <c r="E9" s="64">
        <v>836.61099999999999</v>
      </c>
      <c r="F9" s="64">
        <v>741.13099999999997</v>
      </c>
      <c r="G9" s="64">
        <v>726.74099999999999</v>
      </c>
      <c r="H9" s="67"/>
    </row>
    <row r="10" spans="1:8" x14ac:dyDescent="0.25">
      <c r="A10" s="67" t="s">
        <v>71</v>
      </c>
      <c r="B10" s="64">
        <v>694.52800000000002</v>
      </c>
      <c r="C10" s="64">
        <v>668.452</v>
      </c>
      <c r="D10" s="64">
        <v>603.77599999999995</v>
      </c>
      <c r="E10" s="64">
        <v>538.89</v>
      </c>
      <c r="F10" s="64">
        <v>430.733</v>
      </c>
      <c r="G10" s="64">
        <v>372.81900000000002</v>
      </c>
      <c r="H10" s="67"/>
    </row>
    <row r="11" spans="1:8" x14ac:dyDescent="0.25">
      <c r="A11" s="67" t="s">
        <v>47</v>
      </c>
      <c r="B11" s="64">
        <v>99.725999999999999</v>
      </c>
      <c r="C11" s="64">
        <v>94.238</v>
      </c>
      <c r="D11" s="64">
        <v>88.393000000000001</v>
      </c>
      <c r="E11" s="64">
        <v>84.176000000000002</v>
      </c>
      <c r="F11" s="64">
        <v>76.495000000000005</v>
      </c>
      <c r="G11" s="64">
        <v>85.004000000000005</v>
      </c>
      <c r="H11" s="67"/>
    </row>
    <row r="12" spans="1:8" x14ac:dyDescent="0.25">
      <c r="A12" s="67" t="s">
        <v>46</v>
      </c>
      <c r="B12" s="64">
        <v>71.442999999999998</v>
      </c>
      <c r="C12" s="64">
        <v>62.470999999999997</v>
      </c>
      <c r="D12" s="64">
        <v>56.616999999999997</v>
      </c>
      <c r="E12" s="64">
        <v>55.88</v>
      </c>
      <c r="F12" s="64">
        <v>49.496000000000002</v>
      </c>
      <c r="G12" s="64">
        <v>48.36</v>
      </c>
      <c r="H12" s="67"/>
    </row>
    <row r="13" spans="1:8" x14ac:dyDescent="0.25">
      <c r="A13" s="67" t="s">
        <v>70</v>
      </c>
      <c r="B13" s="64"/>
      <c r="C13" s="64">
        <v>0</v>
      </c>
      <c r="D13" s="64">
        <v>0</v>
      </c>
      <c r="E13" s="64">
        <v>0</v>
      </c>
      <c r="F13" s="64">
        <v>0</v>
      </c>
      <c r="G13" s="64">
        <v>5</v>
      </c>
      <c r="H13" s="67"/>
    </row>
    <row r="14" spans="1:8" x14ac:dyDescent="0.25">
      <c r="A14" s="67" t="s">
        <v>69</v>
      </c>
      <c r="B14" s="64">
        <v>171.17</v>
      </c>
      <c r="C14" s="64">
        <v>156.709</v>
      </c>
      <c r="D14" s="64">
        <v>145.01</v>
      </c>
      <c r="E14" s="64">
        <v>140.05600000000001</v>
      </c>
      <c r="F14" s="64">
        <v>125.991</v>
      </c>
      <c r="G14" s="64">
        <v>138.363</v>
      </c>
      <c r="H14" s="67"/>
    </row>
    <row r="15" spans="1:8" ht="13" x14ac:dyDescent="0.3">
      <c r="A15" s="69" t="s">
        <v>68</v>
      </c>
      <c r="B15" s="68">
        <v>523.35799999999995</v>
      </c>
      <c r="C15" s="68">
        <v>511.74299999999999</v>
      </c>
      <c r="D15" s="68">
        <v>458.76600000000002</v>
      </c>
      <c r="E15" s="68">
        <v>398.834</v>
      </c>
      <c r="F15" s="68">
        <v>304.74200000000002</v>
      </c>
      <c r="G15" s="68">
        <v>234.45500000000001</v>
      </c>
      <c r="H15" s="67"/>
    </row>
    <row r="16" spans="1:8" x14ac:dyDescent="0.25">
      <c r="A16" s="67"/>
      <c r="B16" s="64"/>
      <c r="C16" s="64"/>
      <c r="D16" s="64"/>
      <c r="E16" s="64"/>
      <c r="F16" s="64"/>
      <c r="G16" s="64"/>
      <c r="H16" s="67"/>
    </row>
    <row r="17" spans="1:8" outlineLevel="1" x14ac:dyDescent="0.25">
      <c r="A17" s="67" t="s">
        <v>67</v>
      </c>
      <c r="B17" s="64">
        <v>9.4420000000000002</v>
      </c>
      <c r="C17" s="64">
        <v>4.7869999999999999</v>
      </c>
      <c r="D17" s="64">
        <v>4.9909999999999997</v>
      </c>
      <c r="E17" s="64">
        <v>6.0170000000000003</v>
      </c>
      <c r="F17" s="64">
        <v>6.7249999999999996</v>
      </c>
      <c r="G17" s="64">
        <v>5.3070000000000004</v>
      </c>
      <c r="H17" s="67"/>
    </row>
    <row r="18" spans="1:8" outlineLevel="1" x14ac:dyDescent="0.25">
      <c r="A18" s="67" t="s">
        <v>66</v>
      </c>
      <c r="B18" s="64">
        <v>-1.004</v>
      </c>
      <c r="C18" s="64">
        <v>5.9690000000000003</v>
      </c>
      <c r="D18" s="64">
        <v>0.16600000000000001</v>
      </c>
      <c r="E18" s="64">
        <v>10.476000000000001</v>
      </c>
      <c r="F18" s="64">
        <v>16.597999999999999</v>
      </c>
      <c r="G18" s="64">
        <v>9.8629999999999995</v>
      </c>
      <c r="H18" s="67"/>
    </row>
    <row r="19" spans="1:8" outlineLevel="1" x14ac:dyDescent="0.25">
      <c r="A19" s="67" t="s">
        <v>65</v>
      </c>
      <c r="B19" s="64">
        <v>8.4380000000000006</v>
      </c>
      <c r="C19" s="64">
        <v>1.1819999999999999</v>
      </c>
      <c r="D19" s="64">
        <v>4.8250000000000002</v>
      </c>
      <c r="E19" s="64">
        <v>16.492000000000001</v>
      </c>
      <c r="F19" s="64">
        <v>23.321999999999999</v>
      </c>
      <c r="G19" s="64">
        <v>15.17</v>
      </c>
      <c r="H19" s="67"/>
    </row>
    <row r="20" spans="1:8" outlineLevel="1" x14ac:dyDescent="0.25">
      <c r="A20" s="67" t="s">
        <v>64</v>
      </c>
      <c r="B20" s="64">
        <v>531.79700000000003</v>
      </c>
      <c r="C20" s="64">
        <v>510.56099999999998</v>
      </c>
      <c r="D20" s="64">
        <v>463.59100000000001</v>
      </c>
      <c r="E20" s="64">
        <v>415.32600000000002</v>
      </c>
      <c r="F20" s="64">
        <v>328.06400000000002</v>
      </c>
      <c r="G20" s="64">
        <v>249.626</v>
      </c>
      <c r="H20" s="67"/>
    </row>
    <row r="21" spans="1:8" outlineLevel="1" x14ac:dyDescent="0.25">
      <c r="A21" s="67" t="s">
        <v>63</v>
      </c>
      <c r="B21" s="64">
        <v>133.166</v>
      </c>
      <c r="C21" s="64">
        <v>136.124</v>
      </c>
      <c r="D21" s="64">
        <v>129.38</v>
      </c>
      <c r="E21" s="64">
        <v>108.69</v>
      </c>
      <c r="F21" s="64">
        <v>95.284999999999997</v>
      </c>
      <c r="G21" s="64">
        <v>76.507999999999996</v>
      </c>
      <c r="H21" s="67"/>
    </row>
    <row r="22" spans="1:8" outlineLevel="1" x14ac:dyDescent="0.25">
      <c r="A22" s="67" t="s">
        <v>62</v>
      </c>
      <c r="B22" s="64">
        <v>3.984</v>
      </c>
      <c r="C22" s="64">
        <v>3.8050000000000002</v>
      </c>
      <c r="D22" s="64">
        <v>2.9079999999999999</v>
      </c>
      <c r="E22" s="64">
        <v>2.2360000000000002</v>
      </c>
      <c r="F22" s="64">
        <v>3.2589999999999999</v>
      </c>
      <c r="G22" s="64">
        <v>2.4500000000000002</v>
      </c>
      <c r="H22" s="67"/>
    </row>
    <row r="23" spans="1:8" outlineLevel="1" x14ac:dyDescent="0.25">
      <c r="A23" s="67" t="s">
        <v>61</v>
      </c>
      <c r="B23" s="64">
        <v>2.44</v>
      </c>
      <c r="C23" s="64">
        <v>0.54</v>
      </c>
      <c r="D23" s="64">
        <v>0.27600000000000002</v>
      </c>
      <c r="E23" s="64">
        <v>0.97799999999999998</v>
      </c>
      <c r="F23" s="64">
        <v>1.353</v>
      </c>
      <c r="G23" s="64">
        <v>1.238</v>
      </c>
      <c r="H23" s="67"/>
    </row>
    <row r="24" spans="1:8" outlineLevel="1" x14ac:dyDescent="0.25">
      <c r="A24" s="67" t="s">
        <v>60</v>
      </c>
      <c r="B24" s="64">
        <v>139.59</v>
      </c>
      <c r="C24" s="64">
        <v>140.46899999999999</v>
      </c>
      <c r="D24" s="64">
        <v>132.56399999999999</v>
      </c>
      <c r="E24" s="64">
        <v>111.904</v>
      </c>
      <c r="F24" s="64">
        <v>99.897000000000006</v>
      </c>
      <c r="G24" s="64">
        <v>80.195999999999998</v>
      </c>
      <c r="H24" s="67"/>
    </row>
    <row r="25" spans="1:8" outlineLevel="1" x14ac:dyDescent="0.25">
      <c r="A25" s="67" t="s">
        <v>59</v>
      </c>
      <c r="B25" s="64">
        <v>-14.585000000000001</v>
      </c>
      <c r="C25" s="64">
        <v>22.5</v>
      </c>
      <c r="D25" s="64">
        <v>12.558</v>
      </c>
      <c r="E25" s="64">
        <v>14.818</v>
      </c>
      <c r="F25" s="64">
        <v>5.2370000000000001</v>
      </c>
      <c r="G25" s="64">
        <v>0.84299999999999997</v>
      </c>
      <c r="H25" s="67"/>
    </row>
    <row r="26" spans="1:8" outlineLevel="1" x14ac:dyDescent="0.25">
      <c r="A26" s="67" t="s">
        <v>58</v>
      </c>
      <c r="B26" s="64">
        <v>125.005</v>
      </c>
      <c r="C26" s="64">
        <v>162.96899999999999</v>
      </c>
      <c r="D26" s="64">
        <v>145.12200000000001</v>
      </c>
      <c r="E26" s="64">
        <v>126.72199999999999</v>
      </c>
      <c r="F26" s="64">
        <v>105.134</v>
      </c>
      <c r="G26" s="64">
        <v>81.039000000000001</v>
      </c>
      <c r="H26" s="67"/>
    </row>
    <row r="27" spans="1:8" ht="13" x14ac:dyDescent="0.3">
      <c r="A27" s="69" t="s">
        <v>57</v>
      </c>
      <c r="B27" s="68">
        <v>406.79199999999997</v>
      </c>
      <c r="C27" s="68">
        <v>347.59100000000001</v>
      </c>
      <c r="D27" s="68">
        <v>318.47000000000003</v>
      </c>
      <c r="E27" s="68">
        <v>288.60500000000002</v>
      </c>
      <c r="F27" s="68">
        <v>222.93</v>
      </c>
      <c r="G27" s="68">
        <v>168.58699999999999</v>
      </c>
      <c r="H27" s="67"/>
    </row>
    <row r="28" spans="1:8" ht="13" x14ac:dyDescent="0.3">
      <c r="A28" s="69"/>
      <c r="B28" s="68"/>
      <c r="C28" s="68"/>
      <c r="D28" s="68"/>
      <c r="E28" s="68"/>
      <c r="F28" s="68"/>
      <c r="G28" s="68"/>
      <c r="H28" s="67"/>
    </row>
    <row r="29" spans="1:8" x14ac:dyDescent="0.25">
      <c r="A29" s="67" t="s">
        <v>56</v>
      </c>
      <c r="B29" s="64">
        <v>285.86500000000001</v>
      </c>
      <c r="C29" s="64">
        <v>288.43400000000003</v>
      </c>
      <c r="D29" s="64">
        <v>293.096</v>
      </c>
      <c r="E29" s="64">
        <v>290.952</v>
      </c>
      <c r="F29" s="64">
        <v>286.92</v>
      </c>
      <c r="G29" s="64">
        <v>286.19499999999999</v>
      </c>
      <c r="H29" s="67"/>
    </row>
    <row r="30" spans="1:8" x14ac:dyDescent="0.25">
      <c r="A30" s="67" t="s">
        <v>55</v>
      </c>
      <c r="B30" s="64">
        <v>288.226</v>
      </c>
      <c r="C30" s="64">
        <v>291.072</v>
      </c>
      <c r="D30" s="64">
        <v>296.238</v>
      </c>
      <c r="E30" s="64">
        <v>294.29899999999998</v>
      </c>
      <c r="F30" s="64">
        <v>288.548</v>
      </c>
      <c r="G30" s="64">
        <v>287.93599999999998</v>
      </c>
      <c r="H30" s="67"/>
    </row>
    <row r="31" spans="1:8" x14ac:dyDescent="0.25">
      <c r="A31" s="67" t="s">
        <v>54</v>
      </c>
      <c r="B31" s="64">
        <v>280.28100000000001</v>
      </c>
      <c r="C31" s="64">
        <v>287.738</v>
      </c>
      <c r="D31" s="64">
        <v>291.33800000000002</v>
      </c>
      <c r="E31" s="64">
        <v>295.24799999999999</v>
      </c>
      <c r="F31" s="64">
        <v>291.15600000000001</v>
      </c>
      <c r="G31" s="64">
        <v>286.15300000000002</v>
      </c>
      <c r="H31" s="67"/>
    </row>
    <row r="32" spans="1:8" x14ac:dyDescent="0.25">
      <c r="A32" s="67"/>
      <c r="B32" s="67"/>
      <c r="C32" s="64"/>
      <c r="D32" s="64"/>
      <c r="E32" s="64"/>
      <c r="F32" s="64"/>
      <c r="G32" s="64"/>
      <c r="H32" s="67"/>
    </row>
    <row r="33" spans="1:10" x14ac:dyDescent="0.25">
      <c r="A33" s="75" t="s">
        <v>76</v>
      </c>
    </row>
    <row r="34" spans="1:10" x14ac:dyDescent="0.25">
      <c r="A34" s="75" t="s">
        <v>75</v>
      </c>
      <c r="B34" s="79">
        <f>GNTX_CF!B8</f>
        <v>99.570999999999998</v>
      </c>
      <c r="C34" s="79">
        <f>GNTX_CF!C8</f>
        <v>88.587000000000003</v>
      </c>
      <c r="D34" s="79">
        <f>GNTX_CF!D8</f>
        <v>80.599000000000004</v>
      </c>
      <c r="E34" s="79">
        <f>GNTX_CF!E8</f>
        <v>77.376000000000005</v>
      </c>
      <c r="F34" s="79">
        <f>GNTX_CF!F8</f>
        <v>62.853999999999999</v>
      </c>
      <c r="G34" s="79">
        <f>GNTX_CF!G8</f>
        <v>50.18</v>
      </c>
    </row>
    <row r="35" spans="1:10" ht="13" thickBot="1" x14ac:dyDescent="0.3">
      <c r="A35" s="75" t="s">
        <v>41</v>
      </c>
      <c r="B35" s="79">
        <f>GNTX_CF!B26</f>
        <v>-104.041</v>
      </c>
      <c r="C35" s="79">
        <f>GNTX_CF!C26</f>
        <v>-120.956</v>
      </c>
      <c r="D35" s="79">
        <f>GNTX_CF!D26</f>
        <v>-97.941999999999993</v>
      </c>
      <c r="E35" s="79">
        <f>GNTX_CF!E26</f>
        <v>-72.519000000000005</v>
      </c>
      <c r="F35" s="79">
        <f>GNTX_CF!F26</f>
        <v>-55.38</v>
      </c>
      <c r="G35" s="79">
        <f>GNTX_CF!G26</f>
        <v>-117.474</v>
      </c>
    </row>
    <row r="36" spans="1:10" ht="13" thickBot="1" x14ac:dyDescent="0.3">
      <c r="A36" s="65"/>
      <c r="B36" s="65"/>
      <c r="C36" s="64"/>
      <c r="D36" s="64"/>
      <c r="E36" s="64"/>
      <c r="F36" s="64"/>
      <c r="G36" s="64"/>
      <c r="H36" s="63"/>
      <c r="J36" s="63"/>
    </row>
    <row r="37" spans="1:10" x14ac:dyDescent="0.25">
      <c r="C37" s="62"/>
      <c r="D37" s="62"/>
      <c r="E37" s="62"/>
      <c r="F37" s="62"/>
      <c r="G37" s="62"/>
    </row>
    <row r="38" spans="1:10" x14ac:dyDescent="0.25">
      <c r="C38" s="62"/>
      <c r="D38" s="62"/>
      <c r="E38" s="62"/>
      <c r="F38" s="62"/>
      <c r="G38" s="62"/>
    </row>
    <row r="39" spans="1:10" x14ac:dyDescent="0.25">
      <c r="C39" s="62"/>
      <c r="D39" s="62"/>
      <c r="E39" s="62"/>
      <c r="F39" s="62"/>
      <c r="G39" s="62"/>
    </row>
    <row r="40" spans="1:10" x14ac:dyDescent="0.25">
      <c r="C40" s="62"/>
      <c r="D40" s="62"/>
      <c r="E40" s="62"/>
      <c r="F40" s="62"/>
      <c r="G40" s="62"/>
    </row>
    <row r="41" spans="1:10" x14ac:dyDescent="0.25">
      <c r="C41" s="62"/>
      <c r="D41" s="62"/>
      <c r="E41" s="62"/>
      <c r="F41" s="62"/>
      <c r="G41" s="62"/>
    </row>
    <row r="42" spans="1:10" x14ac:dyDescent="0.25">
      <c r="C42" s="62"/>
      <c r="D42" s="62"/>
      <c r="E42" s="62"/>
      <c r="F42" s="62"/>
      <c r="G42" s="62"/>
    </row>
    <row r="43" spans="1:10" x14ac:dyDescent="0.25">
      <c r="C43" s="62"/>
      <c r="D43" s="62"/>
      <c r="E43" s="62"/>
      <c r="F43" s="62"/>
      <c r="G43" s="62"/>
    </row>
    <row r="44" spans="1:10" x14ac:dyDescent="0.25">
      <c r="C44" s="62"/>
      <c r="D44" s="62"/>
      <c r="E44" s="62"/>
      <c r="F44" s="62"/>
      <c r="G44" s="62"/>
    </row>
    <row r="45" spans="1:10" x14ac:dyDescent="0.25">
      <c r="C45" s="62"/>
      <c r="D45" s="62"/>
      <c r="E45" s="62"/>
      <c r="F45" s="62"/>
      <c r="G45" s="62"/>
    </row>
    <row r="46" spans="1:10" x14ac:dyDescent="0.25">
      <c r="C46" s="62"/>
      <c r="D46" s="62"/>
      <c r="E46" s="62"/>
      <c r="F46" s="62"/>
      <c r="G46" s="62"/>
    </row>
  </sheetData>
  <printOptions gridLines="1" gridLinesSet="0"/>
  <pageMargins left="0.75" right="0.75" top="1" bottom="1" header="0.5" footer="0.5"/>
  <pageSetup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8"/>
  <sheetViews>
    <sheetView topLeftCell="A7" zoomScaleNormal="100" workbookViewId="0">
      <selection activeCell="A46" sqref="A46:G48"/>
    </sheetView>
  </sheetViews>
  <sheetFormatPr defaultColWidth="9.1796875" defaultRowHeight="12.5" x14ac:dyDescent="0.25"/>
  <cols>
    <col min="1" max="1" width="50.7265625" style="61" customWidth="1"/>
    <col min="2" max="194" width="12.7265625" style="61" customWidth="1"/>
    <col min="195" max="16384" width="9.1796875" style="61"/>
  </cols>
  <sheetData>
    <row r="1" spans="1:8" ht="20" x14ac:dyDescent="0.4">
      <c r="A1" s="78" t="s">
        <v>74</v>
      </c>
    </row>
    <row r="2" spans="1:8" ht="13" x14ac:dyDescent="0.25">
      <c r="A2" s="73" t="s">
        <v>73</v>
      </c>
    </row>
    <row r="5" spans="1:8" ht="13" x14ac:dyDescent="0.3">
      <c r="A5" s="77"/>
      <c r="B5" s="72"/>
      <c r="C5" s="71" t="s">
        <v>72</v>
      </c>
      <c r="D5" s="71"/>
      <c r="E5" s="71"/>
      <c r="F5" s="71"/>
      <c r="G5" s="71"/>
    </row>
    <row r="6" spans="1:8" ht="13" x14ac:dyDescent="0.25">
      <c r="A6" s="76"/>
      <c r="B6" s="66">
        <v>2017</v>
      </c>
      <c r="C6" s="66">
        <v>2016</v>
      </c>
      <c r="D6" s="66">
        <v>2015</v>
      </c>
      <c r="E6" s="66">
        <v>2014</v>
      </c>
      <c r="F6" s="66">
        <v>2013</v>
      </c>
      <c r="G6" s="66">
        <v>2012</v>
      </c>
      <c r="H6" s="76"/>
    </row>
    <row r="7" spans="1:8" x14ac:dyDescent="0.25">
      <c r="A7" s="67" t="s">
        <v>57</v>
      </c>
      <c r="B7" s="64">
        <v>406.79199999999997</v>
      </c>
      <c r="C7" s="64">
        <v>347.59100000000001</v>
      </c>
      <c r="D7" s="64">
        <v>318.47000000000003</v>
      </c>
      <c r="E7" s="64">
        <v>288.60500000000002</v>
      </c>
      <c r="F7" s="64">
        <v>222.93</v>
      </c>
      <c r="G7" s="64">
        <v>168.58699999999999</v>
      </c>
      <c r="H7" s="67"/>
    </row>
    <row r="8" spans="1:8" x14ac:dyDescent="0.25">
      <c r="A8" s="67" t="s">
        <v>109</v>
      </c>
      <c r="B8" s="64">
        <v>99.570999999999998</v>
      </c>
      <c r="C8" s="64">
        <v>88.587000000000003</v>
      </c>
      <c r="D8" s="64">
        <v>80.599000000000004</v>
      </c>
      <c r="E8" s="64">
        <v>77.376000000000005</v>
      </c>
      <c r="F8" s="64">
        <v>62.853999999999999</v>
      </c>
      <c r="G8" s="64">
        <v>50.18</v>
      </c>
      <c r="H8" s="67"/>
    </row>
    <row r="9" spans="1:8" x14ac:dyDescent="0.25">
      <c r="A9" s="67" t="s">
        <v>108</v>
      </c>
      <c r="B9" s="64">
        <v>-0.188</v>
      </c>
      <c r="C9" s="64">
        <v>-0.14599999999999999</v>
      </c>
      <c r="D9" s="64">
        <v>-1.0999999999999999E-2</v>
      </c>
      <c r="E9" s="64">
        <v>-4.3999999999999997E-2</v>
      </c>
      <c r="F9" s="64">
        <v>-5.5E-2</v>
      </c>
      <c r="G9" s="64">
        <v>-0.41899999999999998</v>
      </c>
      <c r="H9" s="67"/>
    </row>
    <row r="10" spans="1:8" x14ac:dyDescent="0.25">
      <c r="A10" s="67" t="s">
        <v>107</v>
      </c>
      <c r="B10" s="64">
        <v>0.29899999999999999</v>
      </c>
      <c r="C10" s="64">
        <v>1.08</v>
      </c>
      <c r="D10" s="64">
        <v>0.45600000000000002</v>
      </c>
      <c r="E10" s="64">
        <v>0.64100000000000001</v>
      </c>
      <c r="F10" s="64">
        <v>2.1629999999999998</v>
      </c>
      <c r="G10" s="64">
        <v>0.95199999999999996</v>
      </c>
      <c r="H10" s="67"/>
    </row>
    <row r="11" spans="1:8" x14ac:dyDescent="0.25">
      <c r="A11" s="67" t="s">
        <v>106</v>
      </c>
      <c r="B11" s="64">
        <v>-1.3089999999999999</v>
      </c>
      <c r="C11" s="64">
        <v>-4.24</v>
      </c>
      <c r="D11" s="64">
        <v>-9.6660000000000004</v>
      </c>
      <c r="E11" s="64">
        <v>-16.742999999999999</v>
      </c>
      <c r="F11" s="64">
        <v>-19.012</v>
      </c>
      <c r="G11" s="64">
        <v>-9.5839999999999996</v>
      </c>
      <c r="H11" s="67"/>
    </row>
    <row r="12" spans="1:8" x14ac:dyDescent="0.25">
      <c r="A12" s="67" t="s">
        <v>105</v>
      </c>
      <c r="B12" s="64">
        <v>0.375</v>
      </c>
      <c r="C12" s="64">
        <v>3.92</v>
      </c>
      <c r="D12" s="64">
        <v>2.706</v>
      </c>
      <c r="E12" s="64">
        <v>1.1499999999999999</v>
      </c>
      <c r="F12" s="64">
        <v>0.88300000000000001</v>
      </c>
      <c r="G12" s="64">
        <v>1.216</v>
      </c>
      <c r="H12" s="67"/>
    </row>
    <row r="13" spans="1:8" x14ac:dyDescent="0.25">
      <c r="A13" s="67" t="s">
        <v>104</v>
      </c>
      <c r="B13" s="64">
        <v>-14.996</v>
      </c>
      <c r="C13" s="64">
        <v>22.498000000000001</v>
      </c>
      <c r="D13" s="64">
        <v>13.058</v>
      </c>
      <c r="E13" s="64">
        <v>14.818</v>
      </c>
      <c r="F13" s="64">
        <v>-7.7270000000000003</v>
      </c>
      <c r="G13" s="64">
        <v>0.84299999999999997</v>
      </c>
      <c r="H13" s="67"/>
    </row>
    <row r="14" spans="1:8" x14ac:dyDescent="0.25">
      <c r="A14" s="67" t="s">
        <v>103</v>
      </c>
      <c r="B14" s="64">
        <v>18.376999999999999</v>
      </c>
      <c r="C14" s="64">
        <v>19.193000000000001</v>
      </c>
      <c r="D14" s="64">
        <v>21.431000000000001</v>
      </c>
      <c r="E14" s="64">
        <v>21.277000000000001</v>
      </c>
      <c r="F14" s="64">
        <v>17.427</v>
      </c>
      <c r="G14" s="64">
        <v>16.434000000000001</v>
      </c>
      <c r="H14" s="67"/>
    </row>
    <row r="15" spans="1:8" x14ac:dyDescent="0.25">
      <c r="A15" s="67" t="s">
        <v>82</v>
      </c>
      <c r="B15" s="64">
        <v>0</v>
      </c>
      <c r="C15" s="64">
        <v>-5.5830000000000002</v>
      </c>
      <c r="D15" s="64">
        <v>-2.8380000000000001</v>
      </c>
      <c r="E15" s="64">
        <v>-5.5019999999999998</v>
      </c>
      <c r="F15" s="64">
        <v>-4.4450000000000003</v>
      </c>
      <c r="G15" s="64">
        <v>-0.81599999999999995</v>
      </c>
      <c r="H15" s="67"/>
    </row>
    <row r="16" spans="1:8" x14ac:dyDescent="0.25">
      <c r="A16" s="67" t="s">
        <v>102</v>
      </c>
      <c r="B16" s="64">
        <v>-19.53</v>
      </c>
      <c r="C16" s="64">
        <v>-15.622</v>
      </c>
      <c r="D16" s="64">
        <v>-27.960999999999999</v>
      </c>
      <c r="E16" s="64">
        <v>-24.962</v>
      </c>
      <c r="F16" s="64">
        <v>-22.347000000000001</v>
      </c>
      <c r="G16" s="64">
        <v>0.81</v>
      </c>
      <c r="H16" s="67"/>
    </row>
    <row r="17" spans="1:8" x14ac:dyDescent="0.25">
      <c r="A17" s="67" t="s">
        <v>101</v>
      </c>
      <c r="B17" s="64">
        <v>-27.454000000000001</v>
      </c>
      <c r="C17" s="64">
        <v>-14.616</v>
      </c>
      <c r="D17" s="64">
        <v>-32.938000000000002</v>
      </c>
      <c r="E17" s="64">
        <v>-21.684000000000001</v>
      </c>
      <c r="F17" s="64">
        <v>39.856000000000002</v>
      </c>
      <c r="G17" s="64">
        <v>28.823</v>
      </c>
      <c r="H17" s="67"/>
    </row>
    <row r="18" spans="1:8" x14ac:dyDescent="0.25">
      <c r="A18" s="67" t="s">
        <v>100</v>
      </c>
      <c r="B18" s="64">
        <v>16.184000000000001</v>
      </c>
      <c r="C18" s="64">
        <v>4.399</v>
      </c>
      <c r="D18" s="64">
        <v>-9.5299999999999994</v>
      </c>
      <c r="E18" s="64">
        <v>-21.946999999999999</v>
      </c>
      <c r="F18" s="64">
        <v>-2.375</v>
      </c>
      <c r="G18" s="64">
        <v>14.869</v>
      </c>
      <c r="H18" s="67"/>
    </row>
    <row r="19" spans="1:8" x14ac:dyDescent="0.25">
      <c r="A19" s="67" t="s">
        <v>99</v>
      </c>
      <c r="B19" s="64">
        <v>9.9350000000000005</v>
      </c>
      <c r="C19" s="64">
        <v>13.61</v>
      </c>
      <c r="D19" s="64">
        <v>-5.1029999999999998</v>
      </c>
      <c r="E19" s="64">
        <v>14.946999999999999</v>
      </c>
      <c r="F19" s="64">
        <v>13.31</v>
      </c>
      <c r="G19" s="64">
        <v>-22.271000000000001</v>
      </c>
      <c r="H19" s="67"/>
    </row>
    <row r="20" spans="1:8" x14ac:dyDescent="0.25">
      <c r="A20" s="67" t="s">
        <v>98</v>
      </c>
      <c r="B20" s="64">
        <v>12.948</v>
      </c>
      <c r="C20" s="64">
        <v>10.794</v>
      </c>
      <c r="D20" s="64">
        <v>2.9049999999999998</v>
      </c>
      <c r="E20" s="64">
        <v>-0.70799999999999996</v>
      </c>
      <c r="F20" s="64">
        <v>13.877000000000001</v>
      </c>
      <c r="G20" s="64">
        <v>8.2219999999999995</v>
      </c>
      <c r="H20" s="67"/>
    </row>
    <row r="21" spans="1:8" ht="13" x14ac:dyDescent="0.3">
      <c r="A21" s="69" t="s">
        <v>97</v>
      </c>
      <c r="B21" s="68">
        <v>501.00299999999999</v>
      </c>
      <c r="C21" s="68">
        <v>471.46499999999997</v>
      </c>
      <c r="D21" s="68">
        <v>351.57799999999997</v>
      </c>
      <c r="E21" s="68">
        <v>327.22300000000001</v>
      </c>
      <c r="F21" s="68">
        <v>317.339</v>
      </c>
      <c r="G21" s="68">
        <v>257.846</v>
      </c>
      <c r="H21" s="67"/>
    </row>
    <row r="22" spans="1:8" x14ac:dyDescent="0.25">
      <c r="A22" s="67"/>
      <c r="B22" s="64"/>
      <c r="C22" s="64"/>
      <c r="D22" s="64"/>
      <c r="E22" s="64"/>
      <c r="F22" s="64"/>
      <c r="G22" s="64"/>
      <c r="H22" s="67"/>
    </row>
    <row r="23" spans="1:8" x14ac:dyDescent="0.25">
      <c r="A23" s="67" t="s">
        <v>96</v>
      </c>
      <c r="B23" s="64">
        <v>30.207999999999998</v>
      </c>
      <c r="C23" s="64">
        <v>87.293000000000006</v>
      </c>
      <c r="D23" s="64">
        <v>58.517000000000003</v>
      </c>
      <c r="E23" s="64">
        <v>75.614000000000004</v>
      </c>
      <c r="F23" s="64">
        <v>82.863</v>
      </c>
      <c r="G23" s="64">
        <v>38.831000000000003</v>
      </c>
      <c r="H23" s="67"/>
    </row>
    <row r="24" spans="1:8" x14ac:dyDescent="0.25">
      <c r="A24" s="67" t="s">
        <v>95</v>
      </c>
      <c r="B24" s="64">
        <v>23.1</v>
      </c>
      <c r="C24" s="64">
        <v>5.5</v>
      </c>
      <c r="D24" s="64">
        <v>0</v>
      </c>
      <c r="E24" s="64">
        <v>0</v>
      </c>
      <c r="F24" s="64">
        <v>98.141999999999996</v>
      </c>
      <c r="G24" s="64">
        <v>75.652000000000001</v>
      </c>
      <c r="H24" s="67"/>
    </row>
    <row r="25" spans="1:8" x14ac:dyDescent="0.25">
      <c r="A25" s="67" t="s">
        <v>94</v>
      </c>
      <c r="B25" s="64">
        <v>-29.875</v>
      </c>
      <c r="C25" s="64">
        <v>-216.67099999999999</v>
      </c>
      <c r="D25" s="64">
        <v>-47.514000000000003</v>
      </c>
      <c r="E25" s="64">
        <v>-80.887</v>
      </c>
      <c r="F25" s="64">
        <v>-60.542999999999999</v>
      </c>
      <c r="G25" s="64">
        <v>-112.545</v>
      </c>
      <c r="H25" s="67"/>
    </row>
    <row r="26" spans="1:8" x14ac:dyDescent="0.25">
      <c r="A26" s="67" t="s">
        <v>93</v>
      </c>
      <c r="B26" s="64">
        <v>-104.041</v>
      </c>
      <c r="C26" s="64">
        <v>-120.956</v>
      </c>
      <c r="D26" s="64">
        <v>-97.941999999999993</v>
      </c>
      <c r="E26" s="64">
        <v>-72.519000000000005</v>
      </c>
      <c r="F26" s="64">
        <v>-55.38</v>
      </c>
      <c r="G26" s="64">
        <v>-117.474</v>
      </c>
      <c r="H26" s="67"/>
    </row>
    <row r="27" spans="1:8" x14ac:dyDescent="0.25">
      <c r="A27" s="67" t="s">
        <v>92</v>
      </c>
      <c r="B27" s="64">
        <v>0.25</v>
      </c>
      <c r="C27" s="64">
        <v>0.66500000000000004</v>
      </c>
      <c r="D27" s="64">
        <v>4.3999999999999997E-2</v>
      </c>
      <c r="E27" s="64">
        <v>0.224</v>
      </c>
      <c r="F27" s="64">
        <v>0.38600000000000001</v>
      </c>
      <c r="G27" s="64">
        <v>1.0649999999999999</v>
      </c>
      <c r="H27" s="67"/>
    </row>
    <row r="28" spans="1:8" x14ac:dyDescent="0.25">
      <c r="A28" s="67" t="s">
        <v>91</v>
      </c>
      <c r="B28" s="64">
        <v>0</v>
      </c>
      <c r="C28" s="64">
        <v>0</v>
      </c>
      <c r="D28" s="64">
        <v>0</v>
      </c>
      <c r="E28" s="64">
        <v>0</v>
      </c>
      <c r="F28" s="64">
        <v>-698.15099999999995</v>
      </c>
      <c r="G28" s="64">
        <v>0</v>
      </c>
      <c r="H28" s="67"/>
    </row>
    <row r="29" spans="1:8" x14ac:dyDescent="0.25">
      <c r="A29" s="67" t="s">
        <v>90</v>
      </c>
      <c r="B29" s="64">
        <v>2.6459999999999999</v>
      </c>
      <c r="C29" s="64">
        <v>-7.2779999999999996</v>
      </c>
      <c r="D29" s="64">
        <v>-2.843</v>
      </c>
      <c r="E29" s="64">
        <v>-2.145</v>
      </c>
      <c r="F29" s="64">
        <v>-0.57399999999999995</v>
      </c>
      <c r="G29" s="64">
        <v>-17.602</v>
      </c>
      <c r="H29" s="67"/>
    </row>
    <row r="30" spans="1:8" ht="13" x14ac:dyDescent="0.3">
      <c r="A30" s="69" t="s">
        <v>89</v>
      </c>
      <c r="B30" s="68">
        <v>-77.712999999999994</v>
      </c>
      <c r="C30" s="68">
        <v>-251.446</v>
      </c>
      <c r="D30" s="68">
        <v>-89.738</v>
      </c>
      <c r="E30" s="68">
        <v>-79.712999999999994</v>
      </c>
      <c r="F30" s="68">
        <v>-633.25699999999995</v>
      </c>
      <c r="G30" s="68">
        <v>-132.07400000000001</v>
      </c>
      <c r="H30" s="67"/>
    </row>
    <row r="31" spans="1:8" x14ac:dyDescent="0.25">
      <c r="A31" s="67"/>
      <c r="B31" s="64"/>
      <c r="C31" s="64"/>
      <c r="D31" s="64"/>
      <c r="E31" s="64"/>
      <c r="F31" s="64"/>
      <c r="G31" s="64"/>
      <c r="H31" s="67"/>
    </row>
    <row r="32" spans="1:8" x14ac:dyDescent="0.25">
      <c r="A32" s="67" t="s">
        <v>88</v>
      </c>
      <c r="B32" s="64">
        <v>0</v>
      </c>
      <c r="C32" s="64">
        <v>0</v>
      </c>
      <c r="D32" s="64">
        <v>0</v>
      </c>
      <c r="E32" s="64">
        <v>0</v>
      </c>
      <c r="F32" s="64">
        <v>275</v>
      </c>
      <c r="G32" s="64">
        <v>0</v>
      </c>
      <c r="H32" s="67"/>
    </row>
    <row r="33" spans="1:8" x14ac:dyDescent="0.25">
      <c r="A33" s="67" t="s">
        <v>87</v>
      </c>
      <c r="B33" s="64">
        <v>-107.625</v>
      </c>
      <c r="C33" s="64">
        <v>-47.5</v>
      </c>
      <c r="D33" s="64">
        <v>-32.5</v>
      </c>
      <c r="E33" s="64">
        <v>-7.5</v>
      </c>
      <c r="F33" s="64">
        <v>-1.875</v>
      </c>
      <c r="G33" s="64">
        <v>0</v>
      </c>
      <c r="H33" s="67"/>
    </row>
    <row r="34" spans="1:8" x14ac:dyDescent="0.25">
      <c r="A34" s="67" t="s">
        <v>86</v>
      </c>
      <c r="B34" s="64">
        <v>0</v>
      </c>
      <c r="C34" s="64">
        <v>0</v>
      </c>
      <c r="D34" s="64">
        <v>0</v>
      </c>
      <c r="E34" s="64">
        <v>0</v>
      </c>
      <c r="F34" s="64">
        <v>-0.95599999999999996</v>
      </c>
      <c r="G34" s="64">
        <v>0</v>
      </c>
      <c r="H34" s="67"/>
    </row>
    <row r="35" spans="1:8" x14ac:dyDescent="0.25">
      <c r="A35" s="67" t="s">
        <v>85</v>
      </c>
      <c r="B35" s="64">
        <v>47.77</v>
      </c>
      <c r="C35" s="64">
        <v>81.31</v>
      </c>
      <c r="D35" s="64">
        <v>30.167999999999999</v>
      </c>
      <c r="E35" s="64">
        <v>59.969000000000001</v>
      </c>
      <c r="F35" s="64">
        <v>38.378</v>
      </c>
      <c r="G35" s="64">
        <v>12.209</v>
      </c>
      <c r="H35" s="67"/>
    </row>
    <row r="36" spans="1:8" x14ac:dyDescent="0.25">
      <c r="A36" s="67" t="s">
        <v>84</v>
      </c>
      <c r="B36" s="64">
        <v>-108.815</v>
      </c>
      <c r="C36" s="64">
        <v>-101.131</v>
      </c>
      <c r="D36" s="64">
        <v>-96.99</v>
      </c>
      <c r="E36" s="64">
        <v>-87.632000000000005</v>
      </c>
      <c r="F36" s="64">
        <v>-79.16</v>
      </c>
      <c r="G36" s="64">
        <v>-73.388000000000005</v>
      </c>
      <c r="H36" s="67"/>
    </row>
    <row r="37" spans="1:8" x14ac:dyDescent="0.25">
      <c r="A37" s="67" t="s">
        <v>83</v>
      </c>
      <c r="B37" s="64">
        <v>-231.363</v>
      </c>
      <c r="C37" s="64">
        <v>-163.36099999999999</v>
      </c>
      <c r="D37" s="64">
        <v>-111.229</v>
      </c>
      <c r="E37" s="64">
        <v>-30.010999999999999</v>
      </c>
      <c r="F37" s="64">
        <v>0</v>
      </c>
      <c r="G37" s="64">
        <v>-33.716999999999999</v>
      </c>
      <c r="H37" s="67"/>
    </row>
    <row r="38" spans="1:8" x14ac:dyDescent="0.25">
      <c r="A38" s="67" t="s">
        <v>82</v>
      </c>
      <c r="B38" s="64">
        <v>0</v>
      </c>
      <c r="C38" s="64">
        <v>5.5830000000000002</v>
      </c>
      <c r="D38" s="64">
        <v>2.8380000000000001</v>
      </c>
      <c r="E38" s="64">
        <v>5.5019999999999998</v>
      </c>
      <c r="F38" s="64">
        <v>4.4450000000000003</v>
      </c>
      <c r="G38" s="64">
        <v>0.81599999999999995</v>
      </c>
      <c r="H38" s="67"/>
    </row>
    <row r="39" spans="1:8" ht="13" x14ac:dyDescent="0.3">
      <c r="A39" s="69" t="s">
        <v>81</v>
      </c>
      <c r="B39" s="68">
        <v>-400.03300000000002</v>
      </c>
      <c r="C39" s="68">
        <v>-225.09899999999999</v>
      </c>
      <c r="D39" s="68">
        <v>-207.71299999999999</v>
      </c>
      <c r="E39" s="68">
        <v>-59.671999999999997</v>
      </c>
      <c r="F39" s="68">
        <v>235.83099999999999</v>
      </c>
      <c r="G39" s="68">
        <v>-94.08</v>
      </c>
      <c r="H39" s="67"/>
    </row>
    <row r="40" spans="1:8" x14ac:dyDescent="0.25">
      <c r="A40" s="67" t="s">
        <v>80</v>
      </c>
      <c r="B40" s="64">
        <v>23.257000000000001</v>
      </c>
      <c r="C40" s="64">
        <v>-5.08</v>
      </c>
      <c r="D40" s="64">
        <v>54.128</v>
      </c>
      <c r="E40" s="64">
        <v>187.83799999999999</v>
      </c>
      <c r="F40" s="64">
        <v>-80.087000000000003</v>
      </c>
      <c r="G40" s="64">
        <v>31.692</v>
      </c>
      <c r="H40" s="67"/>
    </row>
    <row r="41" spans="1:8" x14ac:dyDescent="0.25">
      <c r="A41" s="67" t="s">
        <v>79</v>
      </c>
      <c r="B41" s="64">
        <v>546.47699999999998</v>
      </c>
      <c r="C41" s="64">
        <v>551.55799999999999</v>
      </c>
      <c r="D41" s="64">
        <v>497.43</v>
      </c>
      <c r="E41" s="64">
        <v>309.59199999999998</v>
      </c>
      <c r="F41" s="64">
        <v>389.67899999999997</v>
      </c>
      <c r="G41" s="64">
        <v>357.98700000000002</v>
      </c>
      <c r="H41" s="67"/>
    </row>
    <row r="42" spans="1:8" x14ac:dyDescent="0.25">
      <c r="A42" s="67" t="s">
        <v>78</v>
      </c>
      <c r="B42" s="64">
        <v>569.73400000000004</v>
      </c>
      <c r="C42" s="64">
        <v>546.47699999999998</v>
      </c>
      <c r="D42" s="64">
        <v>551.55799999999999</v>
      </c>
      <c r="E42" s="64">
        <v>497.43</v>
      </c>
      <c r="F42" s="64">
        <v>309.59199999999998</v>
      </c>
      <c r="G42" s="64">
        <v>389.67899999999997</v>
      </c>
      <c r="H42" s="67"/>
    </row>
    <row r="43" spans="1:8" x14ac:dyDescent="0.25">
      <c r="A43" s="67" t="s">
        <v>77</v>
      </c>
      <c r="B43" s="64">
        <v>126</v>
      </c>
      <c r="C43" s="64">
        <v>144.1</v>
      </c>
      <c r="D43" s="64">
        <v>138</v>
      </c>
      <c r="E43" s="64">
        <v>128.80000000000001</v>
      </c>
      <c r="F43" s="64">
        <v>97.1</v>
      </c>
      <c r="G43" s="64">
        <v>63.350999999999999</v>
      </c>
      <c r="H43" s="67"/>
    </row>
    <row r="46" spans="1:8" x14ac:dyDescent="0.25">
      <c r="A46" s="75" t="s">
        <v>76</v>
      </c>
    </row>
    <row r="47" spans="1:8" x14ac:dyDescent="0.25">
      <c r="A47" s="75" t="s">
        <v>75</v>
      </c>
      <c r="B47" s="62">
        <f t="shared" ref="B47:G47" si="0">B8</f>
        <v>99.570999999999998</v>
      </c>
      <c r="C47" s="62">
        <f t="shared" si="0"/>
        <v>88.587000000000003</v>
      </c>
      <c r="D47" s="62">
        <f t="shared" si="0"/>
        <v>80.599000000000004</v>
      </c>
      <c r="E47" s="62">
        <f t="shared" si="0"/>
        <v>77.376000000000005</v>
      </c>
      <c r="F47" s="62">
        <f t="shared" si="0"/>
        <v>62.853999999999999</v>
      </c>
      <c r="G47" s="62">
        <f t="shared" si="0"/>
        <v>50.18</v>
      </c>
    </row>
    <row r="48" spans="1:8" x14ac:dyDescent="0.25">
      <c r="A48" s="75" t="s">
        <v>41</v>
      </c>
      <c r="B48" s="62">
        <f t="shared" ref="B48:G48" si="1">B26</f>
        <v>-104.041</v>
      </c>
      <c r="C48" s="62">
        <f t="shared" si="1"/>
        <v>-120.956</v>
      </c>
      <c r="D48" s="62">
        <f t="shared" si="1"/>
        <v>-97.941999999999993</v>
      </c>
      <c r="E48" s="62">
        <f t="shared" si="1"/>
        <v>-72.519000000000005</v>
      </c>
      <c r="F48" s="62">
        <f t="shared" si="1"/>
        <v>-55.38</v>
      </c>
      <c r="G48" s="62">
        <f t="shared" si="1"/>
        <v>-117.474</v>
      </c>
    </row>
  </sheetData>
  <printOptions gridLines="1" gridLinesSet="0"/>
  <pageMargins left="0.75" right="0.75" top="1" bottom="1" header="0.5" footer="0.5"/>
  <pageSetup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zoomScale="160" zoomScaleNormal="160" workbookViewId="0">
      <selection activeCell="A46" sqref="A46"/>
    </sheetView>
  </sheetViews>
  <sheetFormatPr defaultColWidth="9.1796875" defaultRowHeight="12.5" x14ac:dyDescent="0.25"/>
  <cols>
    <col min="1" max="1" width="50.7265625" style="61" customWidth="1"/>
    <col min="2" max="2" width="16.7265625" style="61" customWidth="1"/>
    <col min="3" max="198" width="12.7265625" style="61" customWidth="1"/>
    <col min="199" max="16384" width="9.1796875" style="61"/>
  </cols>
  <sheetData>
    <row r="1" spans="1:8" ht="20" x14ac:dyDescent="0.4">
      <c r="A1" s="74" t="s">
        <v>74</v>
      </c>
      <c r="B1" s="74"/>
    </row>
    <row r="2" spans="1:8" ht="13" x14ac:dyDescent="0.25">
      <c r="A2" s="73" t="s">
        <v>73</v>
      </c>
      <c r="B2" s="73"/>
    </row>
    <row r="6" spans="1:8" ht="13" x14ac:dyDescent="0.3">
      <c r="A6" s="72"/>
      <c r="B6" s="72"/>
      <c r="C6" s="71" t="s">
        <v>72</v>
      </c>
      <c r="D6" s="71"/>
      <c r="E6" s="71"/>
      <c r="F6" s="71"/>
      <c r="G6" s="71"/>
    </row>
    <row r="7" spans="1:8" ht="13" x14ac:dyDescent="0.25">
      <c r="A7" s="70"/>
      <c r="B7" s="66">
        <v>2017</v>
      </c>
      <c r="C7" s="66">
        <v>2016</v>
      </c>
      <c r="D7" s="66">
        <v>2015</v>
      </c>
      <c r="E7" s="66">
        <v>2014</v>
      </c>
      <c r="F7" s="66">
        <v>2013</v>
      </c>
      <c r="G7" s="66">
        <v>2012</v>
      </c>
      <c r="H7" s="70"/>
    </row>
    <row r="8" spans="1:8" x14ac:dyDescent="0.25">
      <c r="A8" s="67" t="s">
        <v>17</v>
      </c>
      <c r="B8" s="64">
        <v>569.73400000000004</v>
      </c>
      <c r="C8" s="64">
        <v>546.47699999999998</v>
      </c>
      <c r="D8" s="64">
        <v>551.55799999999999</v>
      </c>
      <c r="E8" s="64">
        <v>497.43</v>
      </c>
      <c r="F8" s="64">
        <v>309.59199999999998</v>
      </c>
      <c r="G8" s="64">
        <v>389.67899999999997</v>
      </c>
      <c r="H8" s="67"/>
    </row>
    <row r="9" spans="1:8" x14ac:dyDescent="0.25">
      <c r="A9" s="67" t="s">
        <v>16</v>
      </c>
      <c r="B9" s="64">
        <v>152.53800000000001</v>
      </c>
      <c r="C9" s="64">
        <v>177.02099999999999</v>
      </c>
      <c r="D9" s="64">
        <v>4.5469999999999997</v>
      </c>
      <c r="E9" s="64">
        <v>0</v>
      </c>
      <c r="F9" s="64">
        <v>0</v>
      </c>
      <c r="G9" s="64">
        <v>60.802999999999997</v>
      </c>
      <c r="H9" s="67"/>
    </row>
    <row r="10" spans="1:8" x14ac:dyDescent="0.25">
      <c r="A10" s="67" t="s">
        <v>102</v>
      </c>
      <c r="B10" s="64">
        <v>231.12200000000001</v>
      </c>
      <c r="C10" s="64">
        <v>211.59200000000001</v>
      </c>
      <c r="D10" s="64">
        <v>195.96899999999999</v>
      </c>
      <c r="E10" s="64">
        <v>168.00899999999999</v>
      </c>
      <c r="F10" s="64">
        <v>143.047</v>
      </c>
      <c r="G10" s="64">
        <v>109.58</v>
      </c>
      <c r="H10" s="67"/>
    </row>
    <row r="11" spans="1:8" x14ac:dyDescent="0.25">
      <c r="A11" s="67" t="s">
        <v>101</v>
      </c>
      <c r="B11" s="64">
        <v>216.76599999999999</v>
      </c>
      <c r="C11" s="64">
        <v>189.31100000000001</v>
      </c>
      <c r="D11" s="64">
        <v>174.69499999999999</v>
      </c>
      <c r="E11" s="64">
        <v>141.75800000000001</v>
      </c>
      <c r="F11" s="64">
        <v>120.074</v>
      </c>
      <c r="G11" s="64">
        <v>159.93</v>
      </c>
      <c r="H11" s="67"/>
    </row>
    <row r="12" spans="1:8" x14ac:dyDescent="0.25">
      <c r="A12" s="67" t="s">
        <v>100</v>
      </c>
      <c r="B12" s="64">
        <v>14.404</v>
      </c>
      <c r="C12" s="64">
        <v>30.588000000000001</v>
      </c>
      <c r="D12" s="64">
        <v>57.238999999999997</v>
      </c>
      <c r="E12" s="64">
        <v>49.441000000000003</v>
      </c>
      <c r="F12" s="64">
        <v>28.474</v>
      </c>
      <c r="G12" s="64">
        <v>24.672000000000001</v>
      </c>
      <c r="H12" s="67"/>
    </row>
    <row r="13" spans="1:8" ht="13" x14ac:dyDescent="0.3">
      <c r="A13" s="69" t="s">
        <v>18</v>
      </c>
      <c r="B13" s="68">
        <v>1184.5640000000001</v>
      </c>
      <c r="C13" s="68">
        <v>1154.989</v>
      </c>
      <c r="D13" s="68">
        <v>984.00900000000001</v>
      </c>
      <c r="E13" s="68">
        <v>856.63800000000003</v>
      </c>
      <c r="F13" s="68">
        <v>601.18600000000004</v>
      </c>
      <c r="G13" s="68">
        <v>744.66300000000001</v>
      </c>
      <c r="H13" s="67"/>
    </row>
    <row r="14" spans="1:8" x14ac:dyDescent="0.25">
      <c r="A14" s="67"/>
      <c r="B14" s="64"/>
      <c r="C14" s="64"/>
      <c r="D14" s="64"/>
      <c r="E14" s="64"/>
      <c r="F14" s="64"/>
      <c r="G14" s="64"/>
      <c r="H14" s="67"/>
    </row>
    <row r="15" spans="1:8" ht="13" x14ac:dyDescent="0.3">
      <c r="A15" s="69" t="s">
        <v>130</v>
      </c>
      <c r="B15" s="68">
        <v>492.47899999999998</v>
      </c>
      <c r="C15" s="68">
        <v>465.822</v>
      </c>
      <c r="D15" s="68">
        <v>412.72</v>
      </c>
      <c r="E15" s="68">
        <v>373.39100000000002</v>
      </c>
      <c r="F15" s="68">
        <v>357.02100000000002</v>
      </c>
      <c r="G15" s="68">
        <v>349.93799999999999</v>
      </c>
      <c r="H15" s="67"/>
    </row>
    <row r="16" spans="1:8" x14ac:dyDescent="0.25">
      <c r="A16" s="67"/>
      <c r="B16" s="64"/>
      <c r="C16" s="64"/>
      <c r="D16" s="64"/>
      <c r="E16" s="64"/>
      <c r="F16" s="64"/>
      <c r="G16" s="64"/>
      <c r="H16" s="67"/>
    </row>
    <row r="17" spans="1:8" x14ac:dyDescent="0.25">
      <c r="A17" s="67" t="s">
        <v>129</v>
      </c>
      <c r="B17" s="64">
        <v>307.36599999999999</v>
      </c>
      <c r="C17" s="64">
        <v>307.36599999999999</v>
      </c>
      <c r="D17" s="64">
        <v>307.36599999999999</v>
      </c>
      <c r="E17" s="64">
        <v>307.36599999999999</v>
      </c>
      <c r="F17" s="64">
        <v>307.36599999999999</v>
      </c>
      <c r="G17" s="64">
        <v>0</v>
      </c>
      <c r="H17" s="67"/>
    </row>
    <row r="18" spans="1:8" x14ac:dyDescent="0.25">
      <c r="A18" s="67" t="s">
        <v>128</v>
      </c>
      <c r="B18" s="64">
        <v>57.781999999999996</v>
      </c>
      <c r="C18" s="64">
        <v>49.893999999999998</v>
      </c>
      <c r="D18" s="64">
        <v>95.156999999999996</v>
      </c>
      <c r="E18" s="64">
        <v>114.643</v>
      </c>
      <c r="F18" s="64">
        <v>107.006</v>
      </c>
      <c r="G18" s="64">
        <v>141.834</v>
      </c>
      <c r="H18" s="67"/>
    </row>
    <row r="19" spans="1:8" x14ac:dyDescent="0.25">
      <c r="A19" s="67" t="s">
        <v>127</v>
      </c>
      <c r="B19" s="64">
        <v>288.97500000000002</v>
      </c>
      <c r="C19" s="64">
        <v>308.27499999999998</v>
      </c>
      <c r="D19" s="64">
        <v>327.57499999999999</v>
      </c>
      <c r="E19" s="64">
        <v>346.875</v>
      </c>
      <c r="F19" s="64">
        <v>366.17500000000001</v>
      </c>
      <c r="G19" s="64">
        <v>0</v>
      </c>
      <c r="H19" s="67"/>
    </row>
    <row r="20" spans="1:8" x14ac:dyDescent="0.25">
      <c r="A20" s="67" t="s">
        <v>126</v>
      </c>
      <c r="B20" s="64">
        <v>20.887</v>
      </c>
      <c r="C20" s="64">
        <v>23.273</v>
      </c>
      <c r="D20" s="64">
        <v>21.846</v>
      </c>
      <c r="E20" s="64">
        <v>23.628</v>
      </c>
      <c r="F20" s="64">
        <v>25.335000000000001</v>
      </c>
      <c r="G20" s="64">
        <v>29.256</v>
      </c>
      <c r="H20" s="67"/>
    </row>
    <row r="21" spans="1:8" ht="13" x14ac:dyDescent="0.3">
      <c r="A21" s="69" t="s">
        <v>125</v>
      </c>
      <c r="B21" s="68">
        <v>675.01099999999997</v>
      </c>
      <c r="C21" s="68">
        <v>688.80799999999999</v>
      </c>
      <c r="D21" s="68">
        <v>751.94399999999996</v>
      </c>
      <c r="E21" s="68">
        <v>792.51099999999997</v>
      </c>
      <c r="F21" s="68">
        <v>805.88099999999997</v>
      </c>
      <c r="G21" s="68">
        <v>171.09</v>
      </c>
      <c r="H21" s="67"/>
    </row>
    <row r="22" spans="1:8" ht="13" x14ac:dyDescent="0.3">
      <c r="A22" s="67"/>
      <c r="B22" s="68"/>
      <c r="C22" s="68"/>
      <c r="D22" s="68"/>
      <c r="E22" s="68"/>
      <c r="F22" s="68"/>
      <c r="G22" s="68"/>
      <c r="H22" s="67"/>
    </row>
    <row r="23" spans="1:8" ht="13" x14ac:dyDescent="0.3">
      <c r="A23" s="69" t="s">
        <v>124</v>
      </c>
      <c r="B23" s="68">
        <v>2352.0540000000001</v>
      </c>
      <c r="C23" s="68">
        <v>2309.62</v>
      </c>
      <c r="D23" s="68">
        <v>2148.6729999999998</v>
      </c>
      <c r="E23" s="68">
        <v>2022.54</v>
      </c>
      <c r="F23" s="68">
        <v>1764.088</v>
      </c>
      <c r="G23" s="68">
        <v>1265.691</v>
      </c>
      <c r="H23" s="67"/>
    </row>
    <row r="24" spans="1:8" x14ac:dyDescent="0.25">
      <c r="A24" s="67"/>
      <c r="B24" s="64"/>
      <c r="C24" s="64"/>
      <c r="D24" s="64"/>
      <c r="E24" s="64"/>
      <c r="F24" s="64"/>
      <c r="G24" s="64"/>
      <c r="H24" s="67"/>
    </row>
    <row r="25" spans="1:8" x14ac:dyDescent="0.25">
      <c r="A25" s="67" t="s">
        <v>99</v>
      </c>
      <c r="B25" s="64">
        <v>89.897999999999996</v>
      </c>
      <c r="C25" s="64">
        <v>79.963999999999999</v>
      </c>
      <c r="D25" s="64">
        <v>66.353999999999999</v>
      </c>
      <c r="E25" s="64">
        <v>71.456999999999994</v>
      </c>
      <c r="F25" s="64">
        <v>56.51</v>
      </c>
      <c r="G25" s="64">
        <v>43.2</v>
      </c>
      <c r="H25" s="67"/>
    </row>
    <row r="26" spans="1:8" x14ac:dyDescent="0.25">
      <c r="A26" s="67" t="s">
        <v>123</v>
      </c>
      <c r="B26" s="64">
        <v>18.501999999999999</v>
      </c>
      <c r="C26" s="64">
        <v>12.378</v>
      </c>
      <c r="D26" s="64">
        <v>9.3239999999999998</v>
      </c>
      <c r="E26" s="64">
        <v>8.9849999999999994</v>
      </c>
      <c r="F26" s="64">
        <v>7.7709999999999999</v>
      </c>
      <c r="G26" s="64">
        <v>7.1879999999999997</v>
      </c>
      <c r="H26" s="67"/>
    </row>
    <row r="27" spans="1:8" x14ac:dyDescent="0.25">
      <c r="A27" s="67" t="s">
        <v>122</v>
      </c>
      <c r="B27" s="64">
        <v>0.36</v>
      </c>
      <c r="C27" s="64">
        <v>0.57299999999999995</v>
      </c>
      <c r="D27" s="64">
        <v>0.14799999999999999</v>
      </c>
      <c r="E27" s="64">
        <v>0.76800000000000002</v>
      </c>
      <c r="F27" s="64">
        <v>13.316000000000001</v>
      </c>
      <c r="G27" s="64">
        <v>1.583</v>
      </c>
      <c r="H27" s="67"/>
    </row>
    <row r="28" spans="1:8" x14ac:dyDescent="0.25">
      <c r="A28" s="67" t="s">
        <v>121</v>
      </c>
      <c r="B28" s="64">
        <v>14.661</v>
      </c>
      <c r="C28" s="64">
        <v>11.932</v>
      </c>
      <c r="D28" s="64">
        <v>10.372999999999999</v>
      </c>
      <c r="E28" s="64">
        <v>12.051</v>
      </c>
      <c r="F28" s="64">
        <v>9.3740000000000006</v>
      </c>
      <c r="G28" s="64">
        <v>9.89</v>
      </c>
      <c r="H28" s="67"/>
    </row>
    <row r="29" spans="1:8" x14ac:dyDescent="0.25">
      <c r="A29" s="67" t="s">
        <v>120</v>
      </c>
      <c r="B29" s="64">
        <v>28.027999999999999</v>
      </c>
      <c r="C29" s="64">
        <v>25.896000000000001</v>
      </c>
      <c r="D29" s="64">
        <v>24.759</v>
      </c>
      <c r="E29" s="64">
        <v>23.62</v>
      </c>
      <c r="F29" s="64">
        <v>20.381</v>
      </c>
      <c r="G29" s="64">
        <v>18.600000000000001</v>
      </c>
      <c r="H29" s="67"/>
    </row>
    <row r="30" spans="1:8" x14ac:dyDescent="0.25">
      <c r="A30" s="67" t="s">
        <v>13</v>
      </c>
      <c r="B30" s="64">
        <v>78</v>
      </c>
      <c r="C30" s="64">
        <v>7.5</v>
      </c>
      <c r="D30" s="64">
        <v>7.5</v>
      </c>
      <c r="E30" s="64">
        <v>7.5</v>
      </c>
      <c r="F30" s="64">
        <v>7.5</v>
      </c>
      <c r="G30" s="64">
        <v>0</v>
      </c>
      <c r="H30" s="67"/>
    </row>
    <row r="31" spans="1:8" x14ac:dyDescent="0.25">
      <c r="A31" s="67" t="s">
        <v>119</v>
      </c>
      <c r="B31" s="64">
        <v>14.196999999999999</v>
      </c>
      <c r="C31" s="64">
        <v>11.615</v>
      </c>
      <c r="D31" s="64">
        <v>12.547000000000001</v>
      </c>
      <c r="E31" s="64">
        <v>9.0500000000000007</v>
      </c>
      <c r="F31" s="64">
        <v>5.1280000000000001</v>
      </c>
      <c r="G31" s="64">
        <v>7.4969999999999999</v>
      </c>
      <c r="H31" s="67"/>
    </row>
    <row r="32" spans="1:8" ht="13" x14ac:dyDescent="0.3">
      <c r="A32" s="69" t="s">
        <v>14</v>
      </c>
      <c r="B32" s="68">
        <v>243.64699999999999</v>
      </c>
      <c r="C32" s="68">
        <v>149.858</v>
      </c>
      <c r="D32" s="68">
        <v>131.00700000000001</v>
      </c>
      <c r="E32" s="68">
        <v>133.43100000000001</v>
      </c>
      <c r="F32" s="68">
        <v>119.98</v>
      </c>
      <c r="G32" s="68">
        <v>87.956999999999994</v>
      </c>
      <c r="H32" s="67"/>
    </row>
    <row r="33" spans="1:8" x14ac:dyDescent="0.25">
      <c r="A33" s="67"/>
      <c r="B33" s="64"/>
      <c r="C33" s="64"/>
      <c r="D33" s="64"/>
      <c r="E33" s="64"/>
      <c r="F33" s="64"/>
      <c r="G33" s="64"/>
      <c r="H33" s="67"/>
    </row>
    <row r="34" spans="1:8" x14ac:dyDescent="0.25">
      <c r="A34" s="67" t="s">
        <v>118</v>
      </c>
      <c r="B34" s="64">
        <v>0</v>
      </c>
      <c r="C34" s="64">
        <v>178.125</v>
      </c>
      <c r="D34" s="64">
        <v>225.625</v>
      </c>
      <c r="E34" s="64">
        <v>258.125</v>
      </c>
      <c r="F34" s="64">
        <v>265.625</v>
      </c>
      <c r="G34" s="64">
        <v>0</v>
      </c>
      <c r="H34" s="67"/>
    </row>
    <row r="35" spans="1:8" x14ac:dyDescent="0.25">
      <c r="A35" s="67" t="s">
        <v>104</v>
      </c>
      <c r="B35" s="64">
        <v>58.889000000000003</v>
      </c>
      <c r="C35" s="64">
        <v>71.212999999999994</v>
      </c>
      <c r="D35" s="64">
        <v>69.525000000000006</v>
      </c>
      <c r="E35" s="64">
        <v>59.570999999999998</v>
      </c>
      <c r="F35" s="64">
        <v>50.878999999999998</v>
      </c>
      <c r="G35" s="64">
        <v>56.773000000000003</v>
      </c>
      <c r="H35" s="67"/>
    </row>
    <row r="36" spans="1:8" x14ac:dyDescent="0.25">
      <c r="A36" s="67"/>
      <c r="B36" s="64"/>
      <c r="C36" s="64"/>
      <c r="D36" s="64"/>
      <c r="E36" s="64"/>
      <c r="F36" s="64"/>
      <c r="G36" s="64"/>
      <c r="H36" s="67"/>
    </row>
    <row r="37" spans="1:8" ht="13" x14ac:dyDescent="0.3">
      <c r="A37" s="69" t="s">
        <v>117</v>
      </c>
      <c r="B37" s="68">
        <v>302.536</v>
      </c>
      <c r="C37" s="68">
        <v>399.19600000000003</v>
      </c>
      <c r="D37" s="68">
        <v>426.15600000000001</v>
      </c>
      <c r="E37" s="68">
        <v>451.12799999999999</v>
      </c>
      <c r="F37" s="68">
        <v>436.48500000000001</v>
      </c>
      <c r="G37" s="68">
        <v>0</v>
      </c>
      <c r="H37" s="67"/>
    </row>
    <row r="38" spans="1:8" x14ac:dyDescent="0.25">
      <c r="A38" s="67"/>
      <c r="B38" s="64"/>
      <c r="C38" s="64"/>
      <c r="D38" s="64"/>
      <c r="E38" s="64"/>
      <c r="F38" s="64"/>
      <c r="G38" s="64"/>
      <c r="H38" s="67"/>
    </row>
    <row r="39" spans="1:8" x14ac:dyDescent="0.25">
      <c r="A39" s="67" t="s">
        <v>116</v>
      </c>
      <c r="B39" s="64">
        <v>16.817</v>
      </c>
      <c r="C39" s="64">
        <v>17.263999999999999</v>
      </c>
      <c r="D39" s="64">
        <v>17.48</v>
      </c>
      <c r="E39" s="64">
        <v>17.715</v>
      </c>
      <c r="F39" s="64">
        <v>8.7349999999999994</v>
      </c>
      <c r="G39" s="64">
        <v>8.5850000000000009</v>
      </c>
      <c r="H39" s="67"/>
    </row>
    <row r="40" spans="1:8" x14ac:dyDescent="0.25">
      <c r="A40" s="67" t="s">
        <v>115</v>
      </c>
      <c r="B40" s="64">
        <v>723.51099999999997</v>
      </c>
      <c r="C40" s="64">
        <v>683.44600000000003</v>
      </c>
      <c r="D40" s="64">
        <v>596.78300000000002</v>
      </c>
      <c r="E40" s="64">
        <v>553.83600000000001</v>
      </c>
      <c r="F40" s="64">
        <v>478.86599999999999</v>
      </c>
      <c r="G40" s="64">
        <v>418.76600000000002</v>
      </c>
      <c r="H40" s="67"/>
    </row>
    <row r="41" spans="1:8" x14ac:dyDescent="0.25">
      <c r="A41" s="67" t="s">
        <v>114</v>
      </c>
      <c r="B41" s="64">
        <v>1301.9970000000001</v>
      </c>
      <c r="C41" s="64">
        <v>1210.9849999999999</v>
      </c>
      <c r="D41" s="64">
        <v>1109.385</v>
      </c>
      <c r="E41" s="64">
        <v>988.548</v>
      </c>
      <c r="F41" s="64">
        <v>818.02800000000002</v>
      </c>
      <c r="G41" s="64">
        <v>676.03899999999999</v>
      </c>
      <c r="H41" s="67"/>
    </row>
    <row r="42" spans="1:8" x14ac:dyDescent="0.25">
      <c r="A42" s="67" t="s">
        <v>113</v>
      </c>
      <c r="B42" s="64">
        <v>6.6260000000000003</v>
      </c>
      <c r="C42" s="64">
        <v>2.7890000000000001</v>
      </c>
      <c r="D42" s="64">
        <v>0.83</v>
      </c>
      <c r="E42" s="64">
        <v>10.868</v>
      </c>
      <c r="F42" s="64">
        <v>19.466999999999999</v>
      </c>
      <c r="G42" s="64">
        <v>15.112</v>
      </c>
      <c r="H42" s="67"/>
    </row>
    <row r="43" spans="1:8" x14ac:dyDescent="0.25">
      <c r="A43" s="67" t="s">
        <v>112</v>
      </c>
      <c r="B43" s="64">
        <v>-7.8E-2</v>
      </c>
      <c r="C43" s="64">
        <v>1.1970000000000001</v>
      </c>
      <c r="D43" s="64">
        <v>1.9159999999999999</v>
      </c>
      <c r="E43" s="64">
        <v>0.95899999999999996</v>
      </c>
      <c r="F43" s="64">
        <v>0</v>
      </c>
      <c r="G43" s="64">
        <v>0</v>
      </c>
      <c r="H43" s="67"/>
    </row>
    <row r="44" spans="1:8" x14ac:dyDescent="0.25">
      <c r="A44" s="67" t="s">
        <v>111</v>
      </c>
      <c r="B44" s="64">
        <v>0.64500000000000002</v>
      </c>
      <c r="C44" s="64">
        <v>2.863</v>
      </c>
      <c r="D44" s="64">
        <v>4.4999999999999998E-2</v>
      </c>
      <c r="E44" s="64">
        <v>1.4039999999999999</v>
      </c>
      <c r="F44" s="64">
        <v>2.508</v>
      </c>
      <c r="G44" s="64">
        <v>2.4590000000000001</v>
      </c>
      <c r="H44" s="67"/>
    </row>
    <row r="45" spans="1:8" ht="13" x14ac:dyDescent="0.3">
      <c r="A45" s="69" t="s">
        <v>110</v>
      </c>
      <c r="B45" s="68">
        <v>2049.518</v>
      </c>
      <c r="C45" s="68">
        <v>1910.424</v>
      </c>
      <c r="D45" s="68">
        <v>1722.5170000000001</v>
      </c>
      <c r="E45" s="68">
        <v>1571.412</v>
      </c>
      <c r="F45" s="68">
        <v>1327.604</v>
      </c>
      <c r="G45" s="68">
        <v>1120.961</v>
      </c>
      <c r="H45" s="67"/>
    </row>
  </sheetData>
  <printOptions gridLines="1" gridLinesSet="0"/>
  <pageMargins left="0.75" right="0.75" top="1" bottom="1" header="0.5" footer="0.5"/>
  <pageSetup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GNTX_DCF</vt:lpstr>
      <vt:lpstr>GNTX_IS</vt:lpstr>
      <vt:lpstr>GNTX_CF</vt:lpstr>
      <vt:lpstr>GNTX_BS</vt:lpstr>
    </vt:vector>
  </TitlesOfParts>
  <Company>Loyola Marymount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David_Moore</dc:creator>
  <cp:lastModifiedBy>David Moore</cp:lastModifiedBy>
  <dcterms:created xsi:type="dcterms:W3CDTF">2019-02-12T17:30:01Z</dcterms:created>
  <dcterms:modified xsi:type="dcterms:W3CDTF">2019-09-30T04:28:21Z</dcterms:modified>
</cp:coreProperties>
</file>