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 Moore\Dropbox\LMU_teaching\FNCE_3415\Fall_20\Mod3_FSA\"/>
    </mc:Choice>
  </mc:AlternateContent>
  <xr:revisionPtr revIDLastSave="0" documentId="13_ncr:1_{4697FBD3-9B66-44F6-80B7-D0C0E4A5D81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FIX_ratios" sheetId="12" r:id="rId1"/>
    <sheet name="SFIX_CS_BS" sheetId="14" r:id="rId2"/>
    <sheet name="SFIX_CS_IS" sheetId="6" r:id="rId3"/>
    <sheet name="SFIX_BS" sheetId="2" r:id="rId4"/>
    <sheet name="SFIX_IS" sheetId="15" r:id="rId5"/>
    <sheet name="SFIX_CFS" sheetId="7" r:id="rId6"/>
    <sheet name="Ind_avg" sheetId="13" r:id="rId7"/>
    <sheet name="ANF" sheetId="17" r:id="rId8"/>
    <sheet name="EXPR" sheetId="18" r:id="rId9"/>
    <sheet name="RL" sheetId="16" r:id="rId10"/>
    <sheet name="LULU" sheetId="19" r:id="rId11"/>
  </sheets>
  <calcPr calcId="181029"/>
</workbook>
</file>

<file path=xl/calcChain.xml><?xml version="1.0" encoding="utf-8"?>
<calcChain xmlns="http://schemas.openxmlformats.org/spreadsheetml/2006/main">
  <c r="C9" i="19" l="1"/>
  <c r="D9" i="19"/>
  <c r="E9" i="19"/>
  <c r="F9" i="19"/>
  <c r="B9" i="19"/>
  <c r="C9" i="18"/>
  <c r="D9" i="18"/>
  <c r="E9" i="18"/>
  <c r="F9" i="18"/>
  <c r="B9" i="18"/>
  <c r="C9" i="17"/>
  <c r="D9" i="17"/>
  <c r="E9" i="17"/>
  <c r="F9" i="17"/>
  <c r="B9" i="17"/>
  <c r="C9" i="16"/>
  <c r="D9" i="16"/>
  <c r="E9" i="16"/>
  <c r="F9" i="16"/>
  <c r="B9" i="16"/>
  <c r="C7" i="13"/>
  <c r="C8" i="13"/>
  <c r="C9" i="13"/>
  <c r="E7" i="13"/>
  <c r="E9" i="13"/>
  <c r="F8" i="13"/>
  <c r="D7" i="13"/>
  <c r="D8" i="13"/>
  <c r="D9" i="13"/>
  <c r="E8" i="13"/>
  <c r="F7" i="13"/>
  <c r="F9" i="13"/>
  <c r="D6" i="13"/>
  <c r="E6" i="13"/>
  <c r="F6" i="13"/>
  <c r="C6" i="13"/>
  <c r="H15" i="12" l="1"/>
  <c r="H12" i="12"/>
  <c r="H14" i="12" s="1"/>
  <c r="H11" i="12"/>
  <c r="H10" i="12"/>
  <c r="H8" i="12"/>
  <c r="H9" i="12"/>
  <c r="H7" i="12"/>
  <c r="C10" i="13" l="1"/>
  <c r="D10" i="13"/>
  <c r="E10" i="13"/>
  <c r="F10" i="13"/>
</calcChain>
</file>

<file path=xl/sharedStrings.xml><?xml version="1.0" encoding="utf-8"?>
<sst xmlns="http://schemas.openxmlformats.org/spreadsheetml/2006/main" count="731" uniqueCount="193">
  <si>
    <t>Powered by Clearbit</t>
  </si>
  <si>
    <t xml:space="preserve">Exchange rate used is that of the Year End reported date </t>
  </si>
  <si>
    <t>Profitability Ratios</t>
  </si>
  <si>
    <t>ROA % (Net)</t>
  </si>
  <si>
    <t>ROE % (Net)</t>
  </si>
  <si>
    <t>ROI % (Operating)</t>
  </si>
  <si>
    <t>EBITDA Margin %</t>
  </si>
  <si>
    <t>Calculated Tax Rate %</t>
  </si>
  <si>
    <t>Revenue per Employee</t>
  </si>
  <si>
    <t>Liquidity Ratios</t>
  </si>
  <si>
    <t>Quick Ratio</t>
  </si>
  <si>
    <t>Current Ratio</t>
  </si>
  <si>
    <t>Net Current Assets % TA</t>
  </si>
  <si>
    <t>Debt Management</t>
  </si>
  <si>
    <t>Interest Coverage</t>
  </si>
  <si>
    <t>Asset Management</t>
  </si>
  <si>
    <t>Total Asset Turnover</t>
  </si>
  <si>
    <t>Receivables Turnover</t>
  </si>
  <si>
    <t>Inventory Turnover</t>
  </si>
  <si>
    <t>Accounts Payable Turnover</t>
  </si>
  <si>
    <t>Accrued Expenses Turnover</t>
  </si>
  <si>
    <t>Property Plant &amp; Equip Turnover</t>
  </si>
  <si>
    <t>Cash &amp; Equivalents Turnover</t>
  </si>
  <si>
    <t>Per Share</t>
  </si>
  <si>
    <t>Cash Flow per Share</t>
  </si>
  <si>
    <t>Book Value per Share</t>
  </si>
  <si>
    <t>LT Debt to Equity</t>
  </si>
  <si>
    <t>Total Debt to Equity</t>
  </si>
  <si>
    <t>EBT&lt;0</t>
  </si>
  <si>
    <t>-</t>
  </si>
  <si>
    <t>Total stockholders' equity</t>
  </si>
  <si>
    <t>Accumulated other comprehensive income (loss)</t>
  </si>
  <si>
    <t>Foreign currency translation adjustments</t>
  </si>
  <si>
    <t>Retained earnings (accumulated deficit)</t>
  </si>
  <si>
    <t>Additional paid-in capital</t>
  </si>
  <si>
    <t>Common stock</t>
  </si>
  <si>
    <t>Other long-term liabilities</t>
  </si>
  <si>
    <t>Total current liabilities</t>
  </si>
  <si>
    <t>Other accrued liabilities</t>
  </si>
  <si>
    <t>Deferred income taxes</t>
  </si>
  <si>
    <t>Accounts payable</t>
  </si>
  <si>
    <t>Total assets</t>
  </si>
  <si>
    <t>Construction in progress</t>
  </si>
  <si>
    <t>Long-term investments</t>
  </si>
  <si>
    <t>Total current assets</t>
  </si>
  <si>
    <t>Short-term investments</t>
  </si>
  <si>
    <t>Cash &amp; cash equivalents</t>
  </si>
  <si>
    <t>Thousands</t>
  </si>
  <si>
    <t>Scale</t>
  </si>
  <si>
    <t>Yes</t>
  </si>
  <si>
    <t>Consolidated</t>
  </si>
  <si>
    <t>Not Qualified</t>
  </si>
  <si>
    <t>Audit Status</t>
  </si>
  <si>
    <t>USD</t>
  </si>
  <si>
    <t>Currency</t>
  </si>
  <si>
    <t>Report Date</t>
  </si>
  <si>
    <t xml:space="preserve">As Reported Annual Balance Sheet </t>
  </si>
  <si>
    <t xml:space="preserve">As Reported Annual Income Statement </t>
  </si>
  <si>
    <t>Gross profit</t>
  </si>
  <si>
    <t>Selling, general &amp; administrative expenses</t>
  </si>
  <si>
    <t>Operating income (loss)</t>
  </si>
  <si>
    <t>Interest income</t>
  </si>
  <si>
    <t>Net income (loss)</t>
  </si>
  <si>
    <t>Weighted average shares outstanding - basic</t>
  </si>
  <si>
    <t>Weighted average shares outstanding - diluted</t>
  </si>
  <si>
    <t>Year end shares outstanding</t>
  </si>
  <si>
    <t>Total number of employees</t>
  </si>
  <si>
    <t>Number of common stockholders</t>
  </si>
  <si>
    <t>Net cash flows from financing activities</t>
  </si>
  <si>
    <t>Net cash flows from investing activities</t>
  </si>
  <si>
    <t>Net cash flows from operating activities</t>
  </si>
  <si>
    <t>Prepaid expenses &amp; other current assets</t>
  </si>
  <si>
    <t xml:space="preserve">As Reported Annual Cash Flow </t>
  </si>
  <si>
    <t>Ratio</t>
  </si>
  <si>
    <t>Fiscal year</t>
  </si>
  <si>
    <t>Days' Sales in Inventory</t>
  </si>
  <si>
    <t xml:space="preserve">Receivable Turnover </t>
  </si>
  <si>
    <t>Equity Multiplier</t>
  </si>
  <si>
    <t>Average</t>
  </si>
  <si>
    <t>Ticker</t>
  </si>
  <si>
    <t>2019 Industry</t>
  </si>
  <si>
    <t>Select Ratio in C4 to display industry averages</t>
  </si>
  <si>
    <t>ROE (%)</t>
  </si>
  <si>
    <t>Cash Coverage Ratio</t>
  </si>
  <si>
    <t>Decompose ROE</t>
  </si>
  <si>
    <t>Profit Margin (%)</t>
  </si>
  <si>
    <t>Ratio Analysis for Stitch Fix</t>
  </si>
  <si>
    <t>Completed September 2020</t>
  </si>
  <si>
    <t>Stitch Fix Inc (NMS: SFIX)</t>
  </si>
  <si>
    <t>08/03/2019</t>
  </si>
  <si>
    <t>07/28/2018</t>
  </si>
  <si>
    <t>07/29/2017</t>
  </si>
  <si>
    <t>07/30/2016</t>
  </si>
  <si>
    <t>Cash</t>
  </si>
  <si>
    <t>Restricted cash</t>
  </si>
  <si>
    <t>Inventory, net</t>
  </si>
  <si>
    <t>Computer equipment</t>
  </si>
  <si>
    <t>Office furniture &amp; equipment</t>
  </si>
  <si>
    <t>Leasehold improvements</t>
  </si>
  <si>
    <t>Capitalized software</t>
  </si>
  <si>
    <t>Building &amp; land</t>
  </si>
  <si>
    <t>Total property &amp; equipment, gross</t>
  </si>
  <si>
    <t>Less accumulated depreciation &amp; amortization</t>
  </si>
  <si>
    <t>Property &amp; equipment, net</t>
  </si>
  <si>
    <t>Deferred tax assets</t>
  </si>
  <si>
    <t>Restricted cash, net of current portion</t>
  </si>
  <si>
    <t>Other long-term assets</t>
  </si>
  <si>
    <t>Compensation &amp; related benefits</t>
  </si>
  <si>
    <t>Inventory purchases</t>
  </si>
  <si>
    <t>Advertising</t>
  </si>
  <si>
    <t>Sales taxes</t>
  </si>
  <si>
    <t>Shipping &amp; freight</t>
  </si>
  <si>
    <t>Accrued accounts payable</t>
  </si>
  <si>
    <t>Property &amp; equipment</t>
  </si>
  <si>
    <t>Accrued liabilities</t>
  </si>
  <si>
    <t>Preferred stock warrant liability</t>
  </si>
  <si>
    <t>Gift card liability</t>
  </si>
  <si>
    <t>Deferred revenue</t>
  </si>
  <si>
    <t>Other current liabilities</t>
  </si>
  <si>
    <t>Deferred rent, net of current portion</t>
  </si>
  <si>
    <t>Total liabilities</t>
  </si>
  <si>
    <t>Convertible preferred stock</t>
  </si>
  <si>
    <t>Class A common stock</t>
  </si>
  <si>
    <t>Class B common stock</t>
  </si>
  <si>
    <t>Revenue, net</t>
  </si>
  <si>
    <t>Cost of goods sold</t>
  </si>
  <si>
    <t>Remeasurement of preferred stock warrant liability</t>
  </si>
  <si>
    <t>Other income, net</t>
  </si>
  <si>
    <t>Income (loss) before income taxes - United States</t>
  </si>
  <si>
    <t>Income (loss) before income taxes - Foreign</t>
  </si>
  <si>
    <t>Income (loss) before income taxes</t>
  </si>
  <si>
    <t>Current federal provision (benefit) for income taxes</t>
  </si>
  <si>
    <t>Current state provision (benefit) for income taxes</t>
  </si>
  <si>
    <t>Current foreign provision (benefit) for income taxes</t>
  </si>
  <si>
    <t>Total current provision (benefit) for income taxes</t>
  </si>
  <si>
    <t>Deferred federal provision (benefit) for income taxes</t>
  </si>
  <si>
    <t>Deferred state provision (benefit) for income taxes</t>
  </si>
  <si>
    <t>Deferred foreign provision (benefit) for income taxes</t>
  </si>
  <si>
    <t>Total deferred provision (benefit) for income taxes</t>
  </si>
  <si>
    <t>Provision for income taxes</t>
  </si>
  <si>
    <t>Net income (loss) &amp; comprehensive income (loss)</t>
  </si>
  <si>
    <t>Less: noncumulative dividends to preferred stockholders</t>
  </si>
  <si>
    <t>Less: undistributed earnings to participating securities</t>
  </si>
  <si>
    <t>Net income (loss) attributable to common stockholders</t>
  </si>
  <si>
    <t>Net earnings (loss) per share - basic</t>
  </si>
  <si>
    <t>Net earnings (loss) per share - diluted</t>
  </si>
  <si>
    <t>Inventory reserves</t>
  </si>
  <si>
    <t>Compensation expense related to certain stock sales by current &amp; former employees</t>
  </si>
  <si>
    <t>Stock-based compensation expense</t>
  </si>
  <si>
    <t>Excess tax benefit related to stock-based compensation expense</t>
  </si>
  <si>
    <t>Depreciation &amp; amortization expense</t>
  </si>
  <si>
    <t>Loss on disposal of property &amp; equipment</t>
  </si>
  <si>
    <t>Inventory</t>
  </si>
  <si>
    <t>Prepaid expenses &amp; other assets</t>
  </si>
  <si>
    <t>Other liabilities</t>
  </si>
  <si>
    <t>Purchases of property &amp; equipment</t>
  </si>
  <si>
    <t>Purchases of securities available-for-sale</t>
  </si>
  <si>
    <t>Sales of securities available-for-sale</t>
  </si>
  <si>
    <t>Maturities of securities available-for-sale</t>
  </si>
  <si>
    <t>Proceeds from sale of property &amp; equipment</t>
  </si>
  <si>
    <t>Proceeds from initial public offering, net of underwriting discounts paid</t>
  </si>
  <si>
    <t>Proceeds from the exercise of stock options, net</t>
  </si>
  <si>
    <t>Payments for tax withholding related to vesting of restricted stock units</t>
  </si>
  <si>
    <t>Repurchase of Class B common stock related to early exercised options</t>
  </si>
  <si>
    <t>Payment of deferred offering costs</t>
  </si>
  <si>
    <t>Net increase (decrease) in cash &amp; restricted cash</t>
  </si>
  <si>
    <t>Effect of exchange rate changes on cash</t>
  </si>
  <si>
    <t>Cash &amp; restricted cash at beginning of period</t>
  </si>
  <si>
    <t>Cash &amp; restricted cash at end of period</t>
  </si>
  <si>
    <t>Cash paid for income taxes</t>
  </si>
  <si>
    <t>RL</t>
  </si>
  <si>
    <t>Ralph Lauren Corp (NYS: RL)</t>
  </si>
  <si>
    <t>03/28/2020</t>
  </si>
  <si>
    <t>03/30/2019</t>
  </si>
  <si>
    <t>03/31/2018</t>
  </si>
  <si>
    <t>04/01/2017</t>
  </si>
  <si>
    <t>04/02/2016</t>
  </si>
  <si>
    <t>Abercrombie &amp; Fitch Co (NYS: ANF)</t>
  </si>
  <si>
    <t>02/01/2020</t>
  </si>
  <si>
    <t>02/02/2019</t>
  </si>
  <si>
    <t>02/03/2018</t>
  </si>
  <si>
    <t>01/28/2017</t>
  </si>
  <si>
    <t>01/30/2016</t>
  </si>
  <si>
    <t>Express Inc (NYS: EXPR)</t>
  </si>
  <si>
    <t>ANF</t>
  </si>
  <si>
    <t>EXPR</t>
  </si>
  <si>
    <t>LULU</t>
  </si>
  <si>
    <t>lululemon athletica inc (NMS: LULU)</t>
  </si>
  <si>
    <t>02/02/2020</t>
  </si>
  <si>
    <t>02/03/2019</t>
  </si>
  <si>
    <t>01/28/2018</t>
  </si>
  <si>
    <t>01/29/2017</t>
  </si>
  <si>
    <t>01/31/2016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</si>
</sst>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0.0\x_);\(0.0\x\)"/>
    <numFmt numFmtId="166" formatCode="0.0\ &quot;days&quot;"/>
    <numFmt numFmtId="167" formatCode="_(0.0_);\(0.0\)"/>
    <numFmt numFmtId="168" formatCode="0.000"/>
  </numFmts>
  <fonts count="8" x14ac:knownFonts="1">
    <font>
      <sz val="10"/>
      <color rgb="FF000000"/>
      <name val="Arial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" xfId="0" applyFont="1" applyBorder="1"/>
    <xf numFmtId="2" fontId="5" fillId="0" borderId="0" xfId="0" applyNumberFormat="1" applyFont="1"/>
    <xf numFmtId="165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0" fontId="0" fillId="0" borderId="0" xfId="0" applyAlignment="1"/>
    <xf numFmtId="0" fontId="2" fillId="0" borderId="0" xfId="0" applyFont="1" applyAlignment="1">
      <alignment horizontal="right" vertical="top"/>
    </xf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F4CC5C4A-9613-498C-B647-577839EC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80AD45C1-61C0-4CA6-8980-77F20DC0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A2F7DE4E-A7BA-4967-8ACD-D71E325C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19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2F63A49D-5CD7-4EC0-B414-608A4F339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70B0E40F-66FE-4840-A031-7F91586B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A26DBE95-1F8E-49AC-AC53-DD8910122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101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0B27662E-4561-4737-BEB6-6E3AB5A4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10150" cy="4762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9710434A-E6E5-4B26-8B45-E691C63A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2115240B-A11D-446C-9A2C-6D1EC5BA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826F1415-7DA8-4EDC-BBD2-DB8116222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F58-3930-4577-889D-44AD5252CBC2}">
  <sheetPr codeName="Sheet12"/>
  <dimension ref="B2:H21"/>
  <sheetViews>
    <sheetView tabSelected="1" workbookViewId="0">
      <selection activeCell="I9" sqref="I9"/>
    </sheetView>
  </sheetViews>
  <sheetFormatPr defaultRowHeight="12.5" x14ac:dyDescent="0.25"/>
  <cols>
    <col min="1" max="1" width="3.1796875" customWidth="1"/>
    <col min="2" max="2" width="42.453125" bestFit="1" customWidth="1"/>
    <col min="8" max="8" width="12.453125" bestFit="1" customWidth="1"/>
  </cols>
  <sheetData>
    <row r="2" spans="2:8" ht="15.5" x14ac:dyDescent="0.35">
      <c r="B2" s="14" t="s">
        <v>86</v>
      </c>
    </row>
    <row r="3" spans="2:8" x14ac:dyDescent="0.25">
      <c r="B3" s="13" t="s">
        <v>87</v>
      </c>
    </row>
    <row r="5" spans="2:8" ht="13" x14ac:dyDescent="0.3">
      <c r="B5" s="12"/>
      <c r="C5" s="16" t="s">
        <v>74</v>
      </c>
      <c r="D5" s="16"/>
      <c r="E5" s="16"/>
      <c r="F5" s="16"/>
      <c r="H5" s="12" t="s">
        <v>80</v>
      </c>
    </row>
    <row r="6" spans="2:8" ht="13" x14ac:dyDescent="0.3">
      <c r="B6" s="17" t="s">
        <v>73</v>
      </c>
      <c r="C6" s="17">
        <v>2019</v>
      </c>
      <c r="D6" s="17">
        <v>2018</v>
      </c>
      <c r="E6" s="17">
        <v>2017</v>
      </c>
      <c r="F6" s="17">
        <v>2016</v>
      </c>
      <c r="H6" s="17" t="s">
        <v>78</v>
      </c>
    </row>
    <row r="7" spans="2:8" x14ac:dyDescent="0.25">
      <c r="B7" s="13" t="s">
        <v>11</v>
      </c>
      <c r="H7" s="19" t="e">
        <f>AVERAGE(#REF!,#REF!,#REF!,#REF!,#REF!,#REF!,#REF!)</f>
        <v>#REF!</v>
      </c>
    </row>
    <row r="8" spans="2:8" x14ac:dyDescent="0.25">
      <c r="B8" s="13" t="s">
        <v>10</v>
      </c>
      <c r="H8" s="19" t="e">
        <f>AVERAGE(#REF!,#REF!,#REF!,#REF!,#REF!,#REF!,#REF!)</f>
        <v>#REF!</v>
      </c>
    </row>
    <row r="9" spans="2:8" x14ac:dyDescent="0.25">
      <c r="B9" s="13" t="s">
        <v>75</v>
      </c>
      <c r="H9" s="20" t="e">
        <f>AVERAGE(365/#REF!,365/#REF!,365/#REF!,365/#REF!,365/#REF!,365/#REF!,365/#REF!)</f>
        <v>#REF!</v>
      </c>
    </row>
    <row r="10" spans="2:8" x14ac:dyDescent="0.25">
      <c r="B10" s="13" t="s">
        <v>76</v>
      </c>
      <c r="H10" s="19" t="e">
        <f>AVERAGE(#REF!,#REF!,#REF!,#REF!,#REF!,#REF!,#REF!)</f>
        <v>#REF!</v>
      </c>
    </row>
    <row r="11" spans="2:8" x14ac:dyDescent="0.25">
      <c r="B11" s="13" t="s">
        <v>16</v>
      </c>
      <c r="H11" s="19" t="e">
        <f>AVERAGE(#REF!,#REF!,#REF!,#REF!,#REF!,#REF!,#REF!)</f>
        <v>#REF!</v>
      </c>
    </row>
    <row r="12" spans="2:8" x14ac:dyDescent="0.25">
      <c r="B12" s="13" t="s">
        <v>27</v>
      </c>
      <c r="H12" s="19" t="e">
        <f>AVERAGE(#REF!,#REF!,#REF!,#REF!,#REF!,#REF!,#REF!)</f>
        <v>#REF!</v>
      </c>
    </row>
    <row r="13" spans="2:8" x14ac:dyDescent="0.25">
      <c r="B13" s="13" t="s">
        <v>83</v>
      </c>
      <c r="H13" s="19"/>
    </row>
    <row r="14" spans="2:8" x14ac:dyDescent="0.25">
      <c r="B14" s="13" t="s">
        <v>77</v>
      </c>
      <c r="H14" s="19" t="e">
        <f>1+H12</f>
        <v>#REF!</v>
      </c>
    </row>
    <row r="15" spans="2:8" x14ac:dyDescent="0.25">
      <c r="B15" s="13" t="s">
        <v>82</v>
      </c>
      <c r="H15" s="21" t="e">
        <f>AVERAGE(#REF!,#REF!,#REF!,#REF!,#REF!,#REF!,#REF!)</f>
        <v>#REF!</v>
      </c>
    </row>
    <row r="17" spans="2:2" x14ac:dyDescent="0.25">
      <c r="B17" t="s">
        <v>84</v>
      </c>
    </row>
    <row r="18" spans="2:2" x14ac:dyDescent="0.25">
      <c r="B18" s="13" t="s">
        <v>16</v>
      </c>
    </row>
    <row r="19" spans="2:2" x14ac:dyDescent="0.25">
      <c r="B19" s="13" t="s">
        <v>77</v>
      </c>
    </row>
    <row r="20" spans="2:2" x14ac:dyDescent="0.25">
      <c r="B20" s="13" t="s">
        <v>85</v>
      </c>
    </row>
    <row r="21" spans="2:2" x14ac:dyDescent="0.25">
      <c r="B21" s="13" t="s">
        <v>82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150E-0A0B-4CC9-BF76-607BFA482A0D}">
  <sheetPr codeName="Sheet1"/>
  <dimension ref="A4:G39"/>
  <sheetViews>
    <sheetView workbookViewId="0">
      <selection activeCell="C14" sqref="C14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171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172</v>
      </c>
      <c r="C10" s="5" t="s">
        <v>173</v>
      </c>
      <c r="D10" s="5" t="s">
        <v>174</v>
      </c>
      <c r="E10" s="5" t="s">
        <v>175</v>
      </c>
      <c r="F10" s="5" t="s">
        <v>176</v>
      </c>
      <c r="G10" s="2"/>
    </row>
    <row r="11" spans="1:7" x14ac:dyDescent="0.25">
      <c r="A11" s="3" t="s">
        <v>3</v>
      </c>
      <c r="B11" s="7">
        <v>5.83</v>
      </c>
      <c r="C11" s="7">
        <v>7.15</v>
      </c>
      <c r="D11" s="7">
        <v>2.77</v>
      </c>
      <c r="E11" s="7">
        <v>-1.68</v>
      </c>
      <c r="F11" s="7">
        <v>6.33</v>
      </c>
      <c r="G11" s="3"/>
    </row>
    <row r="12" spans="1:7" x14ac:dyDescent="0.25">
      <c r="A12" s="3" t="s">
        <v>4</v>
      </c>
      <c r="B12" s="7">
        <v>12.89</v>
      </c>
      <c r="C12" s="7">
        <v>12.81</v>
      </c>
      <c r="D12" s="7">
        <v>4.83</v>
      </c>
      <c r="E12" s="7">
        <v>-2.83</v>
      </c>
      <c r="F12" s="7">
        <v>10.210000000000001</v>
      </c>
      <c r="G12" s="3"/>
    </row>
    <row r="13" spans="1:7" x14ac:dyDescent="0.25">
      <c r="A13" s="3" t="s">
        <v>5</v>
      </c>
      <c r="B13" s="7">
        <v>7.68</v>
      </c>
      <c r="C13" s="7">
        <v>13.22</v>
      </c>
      <c r="D13" s="6">
        <v>11.8</v>
      </c>
      <c r="E13" s="7">
        <v>65.459999999999994</v>
      </c>
      <c r="F13" s="7">
        <v>12.15</v>
      </c>
      <c r="G13" s="3"/>
    </row>
    <row r="14" spans="1:7" x14ac:dyDescent="0.25">
      <c r="A14" s="3" t="s">
        <v>6</v>
      </c>
      <c r="B14" s="6">
        <v>9.4</v>
      </c>
      <c r="C14" s="7">
        <v>13.36</v>
      </c>
      <c r="D14" s="7">
        <v>12.78</v>
      </c>
      <c r="E14" s="7">
        <v>-1.05</v>
      </c>
      <c r="F14" s="7">
        <v>8.1300000000000008</v>
      </c>
      <c r="G14" s="3"/>
    </row>
    <row r="15" spans="1:7" x14ac:dyDescent="0.25">
      <c r="A15" s="3" t="s">
        <v>7</v>
      </c>
      <c r="B15" s="7">
        <v>-17.739999999999998</v>
      </c>
      <c r="C15" s="7">
        <v>26.03</v>
      </c>
      <c r="D15" s="7">
        <v>66.72</v>
      </c>
      <c r="E15" s="9" t="s">
        <v>28</v>
      </c>
      <c r="F15" s="7">
        <v>27.71</v>
      </c>
      <c r="G15" s="3"/>
    </row>
    <row r="16" spans="1:7" x14ac:dyDescent="0.25">
      <c r="A16" s="3" t="s">
        <v>8</v>
      </c>
      <c r="B16" s="8">
        <v>248061</v>
      </c>
      <c r="C16" s="8">
        <v>260508</v>
      </c>
      <c r="D16" s="8">
        <v>263799</v>
      </c>
      <c r="E16" s="8">
        <v>286312</v>
      </c>
      <c r="F16" s="8">
        <v>280202</v>
      </c>
      <c r="G16" s="3"/>
    </row>
    <row r="18" spans="1:7" ht="13" x14ac:dyDescent="0.25">
      <c r="A18" s="2" t="s">
        <v>9</v>
      </c>
      <c r="B18" s="5" t="s">
        <v>172</v>
      </c>
      <c r="C18" s="5" t="s">
        <v>173</v>
      </c>
      <c r="D18" s="5" t="s">
        <v>174</v>
      </c>
      <c r="E18" s="5" t="s">
        <v>175</v>
      </c>
      <c r="F18" s="5" t="s">
        <v>176</v>
      </c>
      <c r="G18" s="2"/>
    </row>
    <row r="19" spans="1:7" x14ac:dyDescent="0.25">
      <c r="A19" s="3" t="s">
        <v>10</v>
      </c>
      <c r="B19" s="7">
        <v>1.17</v>
      </c>
      <c r="C19" s="7">
        <v>2.14</v>
      </c>
      <c r="D19" s="7">
        <v>1.64</v>
      </c>
      <c r="E19" s="7">
        <v>1.68</v>
      </c>
      <c r="F19" s="7">
        <v>1.44</v>
      </c>
      <c r="G19" s="3"/>
    </row>
    <row r="20" spans="1:7" x14ac:dyDescent="0.25">
      <c r="A20" s="3" t="s">
        <v>11</v>
      </c>
      <c r="B20" s="7">
        <v>1.61</v>
      </c>
      <c r="C20" s="8">
        <v>3</v>
      </c>
      <c r="D20" s="7">
        <v>2.2400000000000002</v>
      </c>
      <c r="E20" s="7">
        <v>2.5499999999999998</v>
      </c>
      <c r="F20" s="7">
        <v>2.5499999999999998</v>
      </c>
      <c r="G20" s="3"/>
    </row>
    <row r="21" spans="1:7" x14ac:dyDescent="0.25">
      <c r="A21" s="3" t="s">
        <v>12</v>
      </c>
      <c r="B21" s="7">
        <v>17.63</v>
      </c>
      <c r="C21" s="6">
        <v>40.299999999999997</v>
      </c>
      <c r="D21" s="7">
        <v>31.92</v>
      </c>
      <c r="E21" s="7">
        <v>31.75</v>
      </c>
      <c r="F21" s="7">
        <v>29.86</v>
      </c>
      <c r="G21" s="3"/>
    </row>
    <row r="23" spans="1:7" ht="13" x14ac:dyDescent="0.25">
      <c r="A23" s="2" t="s">
        <v>13</v>
      </c>
      <c r="B23" s="5" t="s">
        <v>172</v>
      </c>
      <c r="C23" s="5" t="s">
        <v>173</v>
      </c>
      <c r="D23" s="5" t="s">
        <v>174</v>
      </c>
      <c r="E23" s="5" t="s">
        <v>175</v>
      </c>
      <c r="F23" s="5" t="s">
        <v>176</v>
      </c>
      <c r="G23" s="2"/>
    </row>
    <row r="24" spans="1:7" x14ac:dyDescent="0.25">
      <c r="A24" s="3" t="s">
        <v>26</v>
      </c>
      <c r="B24" s="7">
        <v>0.22</v>
      </c>
      <c r="C24" s="7">
        <v>0.27</v>
      </c>
      <c r="D24" s="7">
        <v>0.15</v>
      </c>
      <c r="E24" s="7">
        <v>0.25</v>
      </c>
      <c r="F24" s="7">
        <v>0.23</v>
      </c>
      <c r="G24" s="3"/>
    </row>
    <row r="25" spans="1:7" x14ac:dyDescent="0.25">
      <c r="A25" s="3" t="s">
        <v>27</v>
      </c>
      <c r="B25" s="7">
        <v>0.51</v>
      </c>
      <c r="C25" s="7">
        <v>0.28000000000000003</v>
      </c>
      <c r="D25" s="7">
        <v>0.25</v>
      </c>
      <c r="E25" s="7">
        <v>0.26</v>
      </c>
      <c r="F25" s="7">
        <v>0.27</v>
      </c>
      <c r="G25" s="3"/>
    </row>
    <row r="26" spans="1:7" x14ac:dyDescent="0.25">
      <c r="A26" s="3" t="s">
        <v>14</v>
      </c>
      <c r="B26" s="9" t="s">
        <v>29</v>
      </c>
      <c r="C26" s="9" t="s">
        <v>29</v>
      </c>
      <c r="D26" s="7">
        <v>84.44</v>
      </c>
      <c r="E26" s="7">
        <v>484.48</v>
      </c>
      <c r="F26" s="6">
        <v>38.799999999999997</v>
      </c>
      <c r="G26" s="3"/>
    </row>
    <row r="28" spans="1:7" ht="13" x14ac:dyDescent="0.25">
      <c r="A28" s="2" t="s">
        <v>15</v>
      </c>
      <c r="B28" s="5" t="s">
        <v>172</v>
      </c>
      <c r="C28" s="5" t="s">
        <v>173</v>
      </c>
      <c r="D28" s="5" t="s">
        <v>174</v>
      </c>
      <c r="E28" s="5" t="s">
        <v>175</v>
      </c>
      <c r="F28" s="5" t="s">
        <v>176</v>
      </c>
      <c r="G28" s="2"/>
    </row>
    <row r="29" spans="1:7" x14ac:dyDescent="0.25">
      <c r="A29" s="3" t="s">
        <v>16</v>
      </c>
      <c r="B29" s="7">
        <v>0.93</v>
      </c>
      <c r="C29" s="7">
        <v>1.05</v>
      </c>
      <c r="D29" s="7">
        <v>1.05</v>
      </c>
      <c r="E29" s="7">
        <v>1.1200000000000001</v>
      </c>
      <c r="F29" s="7">
        <v>1.18</v>
      </c>
      <c r="G29" s="3"/>
    </row>
    <row r="30" spans="1:7" x14ac:dyDescent="0.25">
      <c r="A30" s="3" t="s">
        <v>17</v>
      </c>
      <c r="B30" s="7">
        <v>13.64</v>
      </c>
      <c r="C30" s="6">
        <v>10.8</v>
      </c>
      <c r="D30" s="7">
        <v>10.41</v>
      </c>
      <c r="E30" s="7">
        <v>10.79</v>
      </c>
      <c r="F30" s="7">
        <v>10.38</v>
      </c>
      <c r="G30" s="3"/>
    </row>
    <row r="31" spans="1:7" x14ac:dyDescent="0.25">
      <c r="A31" s="3" t="s">
        <v>18</v>
      </c>
      <c r="B31" s="7">
        <v>3.23</v>
      </c>
      <c r="C31" s="7">
        <v>3.07</v>
      </c>
      <c r="D31" s="7">
        <v>3.13</v>
      </c>
      <c r="E31" s="7">
        <v>6.96</v>
      </c>
      <c r="F31" s="7">
        <v>2.97</v>
      </c>
      <c r="G31" s="3"/>
    </row>
    <row r="32" spans="1:7" x14ac:dyDescent="0.25">
      <c r="A32" s="3" t="s">
        <v>19</v>
      </c>
      <c r="B32" s="7">
        <v>27.51</v>
      </c>
      <c r="C32" s="7">
        <v>34.409999999999997</v>
      </c>
      <c r="D32" s="7">
        <v>39.57</v>
      </c>
      <c r="E32" s="7">
        <v>44.67</v>
      </c>
      <c r="F32" s="7">
        <v>40.36</v>
      </c>
      <c r="G32" s="3"/>
    </row>
    <row r="33" spans="1:7" x14ac:dyDescent="0.25">
      <c r="A33" s="3" t="s">
        <v>20</v>
      </c>
      <c r="B33" s="7">
        <v>7.69</v>
      </c>
      <c r="C33" s="7">
        <v>6.69</v>
      </c>
      <c r="D33" s="7">
        <v>6.58</v>
      </c>
      <c r="E33" s="6">
        <v>7.8</v>
      </c>
      <c r="F33" s="6">
        <v>10.199999999999999</v>
      </c>
      <c r="G33" s="3"/>
    </row>
    <row r="34" spans="1:7" x14ac:dyDescent="0.25">
      <c r="A34" s="3" t="s">
        <v>21</v>
      </c>
      <c r="B34" s="7">
        <v>6.12</v>
      </c>
      <c r="C34" s="7">
        <v>5.69</v>
      </c>
      <c r="D34" s="7">
        <v>4.95</v>
      </c>
      <c r="E34" s="6">
        <v>4.5999999999999996</v>
      </c>
      <c r="F34" s="7">
        <v>4.83</v>
      </c>
      <c r="G34" s="3"/>
    </row>
    <row r="35" spans="1:7" x14ac:dyDescent="0.25">
      <c r="A35" s="3" t="s">
        <v>22</v>
      </c>
      <c r="B35" s="6">
        <v>5.6</v>
      </c>
      <c r="C35" s="6">
        <v>6.7</v>
      </c>
      <c r="D35" s="7">
        <v>6.28</v>
      </c>
      <c r="E35" s="7">
        <v>11.87</v>
      </c>
      <c r="F35" s="7">
        <v>15.24</v>
      </c>
      <c r="G35" s="3"/>
    </row>
    <row r="37" spans="1:7" ht="13" x14ac:dyDescent="0.25">
      <c r="A37" s="2" t="s">
        <v>23</v>
      </c>
      <c r="B37" s="5" t="s">
        <v>172</v>
      </c>
      <c r="C37" s="5" t="s">
        <v>173</v>
      </c>
      <c r="D37" s="5" t="s">
        <v>174</v>
      </c>
      <c r="E37" s="5" t="s">
        <v>175</v>
      </c>
      <c r="F37" s="5" t="s">
        <v>176</v>
      </c>
      <c r="G37" s="2"/>
    </row>
    <row r="38" spans="1:7" x14ac:dyDescent="0.25">
      <c r="A38" s="3" t="s">
        <v>24</v>
      </c>
      <c r="B38" s="7">
        <v>9.98</v>
      </c>
      <c r="C38" s="7">
        <v>9.75</v>
      </c>
      <c r="D38" s="7">
        <v>11.97</v>
      </c>
      <c r="E38" s="7">
        <v>11.55</v>
      </c>
      <c r="F38" s="7">
        <v>11.63</v>
      </c>
      <c r="G38" s="3"/>
    </row>
    <row r="39" spans="1:7" x14ac:dyDescent="0.25">
      <c r="A39" s="3" t="s">
        <v>25</v>
      </c>
      <c r="B39" s="7">
        <v>37.15</v>
      </c>
      <c r="C39" s="7">
        <v>42.09</v>
      </c>
      <c r="D39" s="7">
        <v>42.53</v>
      </c>
      <c r="E39" s="7">
        <v>40.74</v>
      </c>
      <c r="F39" s="7">
        <v>45.16</v>
      </c>
      <c r="G39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E5E1-7F56-4203-9187-4461E46D2643}">
  <sheetPr codeName="Sheet5"/>
  <dimension ref="A4:G37"/>
  <sheetViews>
    <sheetView topLeftCell="A16" workbookViewId="0">
      <selection activeCell="B13" sqref="B13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187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188</v>
      </c>
      <c r="C10" s="5" t="s">
        <v>189</v>
      </c>
      <c r="D10" s="5" t="s">
        <v>190</v>
      </c>
      <c r="E10" s="5" t="s">
        <v>191</v>
      </c>
      <c r="F10" s="5" t="s">
        <v>192</v>
      </c>
      <c r="G10" s="2"/>
    </row>
    <row r="11" spans="1:7" x14ac:dyDescent="0.25">
      <c r="A11" s="3" t="s">
        <v>3</v>
      </c>
      <c r="B11" s="7">
        <v>24.13</v>
      </c>
      <c r="C11" s="7">
        <v>23.31</v>
      </c>
      <c r="D11" s="7">
        <v>14.19</v>
      </c>
      <c r="E11" s="7">
        <v>20.47</v>
      </c>
      <c r="F11" s="7">
        <v>20.440000000000001</v>
      </c>
      <c r="G11" s="3"/>
    </row>
    <row r="12" spans="1:7" x14ac:dyDescent="0.25">
      <c r="A12" s="3" t="s">
        <v>4</v>
      </c>
      <c r="B12" s="6">
        <v>38.1</v>
      </c>
      <c r="C12" s="7">
        <v>31.28</v>
      </c>
      <c r="D12" s="7">
        <v>17.54</v>
      </c>
      <c r="E12" s="7">
        <v>25.48</v>
      </c>
      <c r="F12" s="6">
        <v>25.2</v>
      </c>
      <c r="G12" s="3"/>
    </row>
    <row r="13" spans="1:7" x14ac:dyDescent="0.25">
      <c r="A13" s="3" t="s">
        <v>5</v>
      </c>
      <c r="B13" s="7">
        <v>52.47</v>
      </c>
      <c r="C13" s="7">
        <v>45.64</v>
      </c>
      <c r="D13" s="7">
        <v>30.93</v>
      </c>
      <c r="E13" s="7">
        <v>35.380000000000003</v>
      </c>
      <c r="F13" s="7">
        <v>34.96</v>
      </c>
      <c r="G13" s="3"/>
    </row>
    <row r="14" spans="1:7" x14ac:dyDescent="0.25">
      <c r="A14" s="3" t="s">
        <v>6</v>
      </c>
      <c r="B14" s="7">
        <v>26.62</v>
      </c>
      <c r="C14" s="7">
        <v>25.47</v>
      </c>
      <c r="D14" s="7">
        <v>21.44</v>
      </c>
      <c r="E14" s="7">
        <v>21.77</v>
      </c>
      <c r="F14" s="7">
        <v>21.44</v>
      </c>
      <c r="G14" s="3"/>
    </row>
    <row r="15" spans="1:7" x14ac:dyDescent="0.25">
      <c r="A15" s="3" t="s">
        <v>7</v>
      </c>
      <c r="B15" s="7">
        <v>28.06</v>
      </c>
      <c r="C15" s="7">
        <v>32.36</v>
      </c>
      <c r="D15" s="7">
        <v>43.77</v>
      </c>
      <c r="E15" s="7">
        <v>28.23</v>
      </c>
      <c r="F15" s="6">
        <v>27.8</v>
      </c>
      <c r="G15" s="3"/>
    </row>
    <row r="16" spans="1:7" x14ac:dyDescent="0.25">
      <c r="A16" s="3" t="s">
        <v>8</v>
      </c>
      <c r="B16" s="8">
        <v>210012</v>
      </c>
      <c r="C16" s="8">
        <v>206060</v>
      </c>
      <c r="D16" s="8">
        <v>198243</v>
      </c>
      <c r="E16" s="8">
        <v>188067</v>
      </c>
      <c r="F16" s="8">
        <v>187835</v>
      </c>
      <c r="G16" s="3"/>
    </row>
    <row r="18" spans="1:7" ht="13" x14ac:dyDescent="0.25">
      <c r="A18" s="2" t="s">
        <v>9</v>
      </c>
      <c r="B18" s="5" t="s">
        <v>188</v>
      </c>
      <c r="C18" s="5" t="s">
        <v>189</v>
      </c>
      <c r="D18" s="5" t="s">
        <v>190</v>
      </c>
      <c r="E18" s="5" t="s">
        <v>191</v>
      </c>
      <c r="F18" s="5" t="s">
        <v>192</v>
      </c>
      <c r="G18" s="2"/>
    </row>
    <row r="19" spans="1:7" x14ac:dyDescent="0.25">
      <c r="A19" s="3" t="s">
        <v>10</v>
      </c>
      <c r="B19" s="7">
        <v>1.82</v>
      </c>
      <c r="C19" s="7">
        <v>1.82</v>
      </c>
      <c r="D19" s="7">
        <v>3.42</v>
      </c>
      <c r="E19" s="7">
        <v>3.05</v>
      </c>
      <c r="F19" s="7">
        <v>2.25</v>
      </c>
      <c r="G19" s="3"/>
    </row>
    <row r="20" spans="1:7" x14ac:dyDescent="0.25">
      <c r="A20" s="3" t="s">
        <v>11</v>
      </c>
      <c r="B20" s="7">
        <v>2.91</v>
      </c>
      <c r="C20" s="7">
        <v>2.86</v>
      </c>
      <c r="D20" s="7">
        <v>4.91</v>
      </c>
      <c r="E20" s="7">
        <v>4.82</v>
      </c>
      <c r="F20" s="7">
        <v>4.07</v>
      </c>
      <c r="G20" s="3"/>
    </row>
    <row r="21" spans="1:7" x14ac:dyDescent="0.25">
      <c r="A21" s="3" t="s">
        <v>12</v>
      </c>
      <c r="B21" s="7">
        <v>36.19</v>
      </c>
      <c r="C21" s="7">
        <v>44.55</v>
      </c>
      <c r="D21" s="7">
        <v>57.23</v>
      </c>
      <c r="E21" s="7">
        <v>55.58</v>
      </c>
      <c r="F21" s="7">
        <v>52.63</v>
      </c>
      <c r="G21" s="3"/>
    </row>
    <row r="23" spans="1:7" ht="13" x14ac:dyDescent="0.25">
      <c r="A23" s="2" t="s">
        <v>13</v>
      </c>
      <c r="B23" s="5" t="s">
        <v>188</v>
      </c>
      <c r="C23" s="5" t="s">
        <v>189</v>
      </c>
      <c r="D23" s="5" t="s">
        <v>190</v>
      </c>
      <c r="E23" s="5" t="s">
        <v>191</v>
      </c>
      <c r="F23" s="5" t="s">
        <v>192</v>
      </c>
      <c r="G23" s="2"/>
    </row>
    <row r="24" spans="1:7" x14ac:dyDescent="0.25">
      <c r="A24" s="3" t="s">
        <v>14</v>
      </c>
      <c r="B24" s="7">
        <v>116.16</v>
      </c>
      <c r="C24" s="7">
        <v>92.21</v>
      </c>
      <c r="D24" s="7">
        <v>59.57</v>
      </c>
      <c r="E24" s="7">
        <v>55.02</v>
      </c>
      <c r="F24" s="7">
        <v>48.22</v>
      </c>
      <c r="G24" s="3"/>
    </row>
    <row r="26" spans="1:7" ht="13" x14ac:dyDescent="0.25">
      <c r="A26" s="2" t="s">
        <v>15</v>
      </c>
      <c r="B26" s="5" t="s">
        <v>188</v>
      </c>
      <c r="C26" s="5" t="s">
        <v>189</v>
      </c>
      <c r="D26" s="5" t="s">
        <v>190</v>
      </c>
      <c r="E26" s="5" t="s">
        <v>191</v>
      </c>
      <c r="F26" s="5" t="s">
        <v>192</v>
      </c>
      <c r="G26" s="2"/>
    </row>
    <row r="27" spans="1:7" x14ac:dyDescent="0.25">
      <c r="A27" s="3" t="s">
        <v>16</v>
      </c>
      <c r="B27" s="7">
        <v>1.49</v>
      </c>
      <c r="C27" s="7">
        <v>1.58</v>
      </c>
      <c r="D27" s="7">
        <v>1.45</v>
      </c>
      <c r="E27" s="7">
        <v>1.58</v>
      </c>
      <c r="F27" s="7">
        <v>1.58</v>
      </c>
      <c r="G27" s="3"/>
    </row>
    <row r="28" spans="1:7" x14ac:dyDescent="0.25">
      <c r="A28" s="3" t="s">
        <v>17</v>
      </c>
      <c r="B28" s="8">
        <v>105</v>
      </c>
      <c r="C28" s="7">
        <v>117.73</v>
      </c>
      <c r="D28" s="7">
        <v>187.25</v>
      </c>
      <c r="E28" s="7">
        <v>210.76</v>
      </c>
      <c r="F28" s="7">
        <v>153.88</v>
      </c>
      <c r="G28" s="3"/>
    </row>
    <row r="29" spans="1:7" x14ac:dyDescent="0.25">
      <c r="A29" s="3" t="s">
        <v>18</v>
      </c>
      <c r="B29" s="6">
        <v>3.8</v>
      </c>
      <c r="C29" s="7">
        <v>4.01</v>
      </c>
      <c r="D29" s="7">
        <v>3.98</v>
      </c>
      <c r="E29" s="7">
        <v>3.93</v>
      </c>
      <c r="F29" s="7">
        <v>4.32</v>
      </c>
      <c r="G29" s="3"/>
    </row>
    <row r="30" spans="1:7" x14ac:dyDescent="0.25">
      <c r="A30" s="3" t="s">
        <v>19</v>
      </c>
      <c r="B30" s="7">
        <v>45.46</v>
      </c>
      <c r="C30" s="7">
        <v>53.84</v>
      </c>
      <c r="D30" s="7">
        <v>107.35</v>
      </c>
      <c r="E30" s="7">
        <v>133.47</v>
      </c>
      <c r="F30" s="7">
        <v>209.55</v>
      </c>
      <c r="G30" s="3"/>
    </row>
    <row r="31" spans="1:7" x14ac:dyDescent="0.25">
      <c r="A31" s="3" t="s">
        <v>20</v>
      </c>
      <c r="B31" s="7">
        <v>17.62</v>
      </c>
      <c r="C31" s="7">
        <v>18.13</v>
      </c>
      <c r="D31" s="7">
        <v>20.65</v>
      </c>
      <c r="E31" s="7">
        <v>19.96</v>
      </c>
      <c r="F31" s="7">
        <v>20.27</v>
      </c>
      <c r="G31" s="3"/>
    </row>
    <row r="32" spans="1:7" x14ac:dyDescent="0.25">
      <c r="A32" s="3" t="s">
        <v>21</v>
      </c>
      <c r="B32" s="7">
        <v>6.44</v>
      </c>
      <c r="C32" s="7">
        <v>6.22</v>
      </c>
      <c r="D32" s="7">
        <v>5.92</v>
      </c>
      <c r="E32" s="7">
        <v>6.08</v>
      </c>
      <c r="F32" s="6">
        <v>6.4</v>
      </c>
      <c r="G32" s="3"/>
    </row>
    <row r="33" spans="1:7" x14ac:dyDescent="0.25">
      <c r="A33" s="3" t="s">
        <v>22</v>
      </c>
      <c r="B33" s="7">
        <v>4.04</v>
      </c>
      <c r="C33" s="7">
        <v>3.46</v>
      </c>
      <c r="D33" s="7">
        <v>3.08</v>
      </c>
      <c r="E33" s="6">
        <v>3.8</v>
      </c>
      <c r="F33" s="7">
        <v>3.54</v>
      </c>
      <c r="G33" s="3"/>
    </row>
    <row r="35" spans="1:7" ht="13" x14ac:dyDescent="0.25">
      <c r="A35" s="2" t="s">
        <v>23</v>
      </c>
      <c r="B35" s="5" t="s">
        <v>188</v>
      </c>
      <c r="C35" s="5" t="s">
        <v>189</v>
      </c>
      <c r="D35" s="5" t="s">
        <v>190</v>
      </c>
      <c r="E35" s="5" t="s">
        <v>191</v>
      </c>
      <c r="F35" s="5" t="s">
        <v>192</v>
      </c>
      <c r="G35" s="2"/>
    </row>
    <row r="36" spans="1:7" x14ac:dyDescent="0.25">
      <c r="A36" s="3" t="s">
        <v>24</v>
      </c>
      <c r="B36" s="7">
        <v>5.15</v>
      </c>
      <c r="C36" s="7">
        <v>5.48</v>
      </c>
      <c r="D36" s="7">
        <v>3.61</v>
      </c>
      <c r="E36" s="7">
        <v>2.82</v>
      </c>
      <c r="F36" s="7">
        <v>2.13</v>
      </c>
      <c r="G36" s="3"/>
    </row>
    <row r="37" spans="1:7" x14ac:dyDescent="0.25">
      <c r="A37" s="3" t="s">
        <v>25</v>
      </c>
      <c r="B37" s="7">
        <v>14.98</v>
      </c>
      <c r="C37" s="7">
        <v>11.04</v>
      </c>
      <c r="D37" s="7">
        <v>11.79</v>
      </c>
      <c r="E37" s="7">
        <v>9.92</v>
      </c>
      <c r="F37" s="7">
        <v>7.48</v>
      </c>
      <c r="G37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52BA-E4B4-4843-8DD7-84C426DD154E}">
  <sheetPr codeName="Sheet14"/>
  <dimension ref="A4:I62"/>
  <sheetViews>
    <sheetView workbookViewId="0">
      <selection activeCell="F4" sqref="F4"/>
    </sheetView>
  </sheetViews>
  <sheetFormatPr defaultRowHeight="12.5" x14ac:dyDescent="0.25"/>
  <cols>
    <col min="1" max="1" width="30" customWidth="1"/>
    <col min="2" max="2" width="12" bestFit="1" customWidth="1"/>
    <col min="4" max="4" width="12" bestFit="1" customWidth="1"/>
    <col min="6" max="6" width="12" bestFit="1" customWidth="1"/>
    <col min="8" max="8" width="12" bestFit="1" customWidth="1"/>
  </cols>
  <sheetData>
    <row r="4" spans="1:9" x14ac:dyDescent="0.25">
      <c r="A4" s="1" t="s">
        <v>0</v>
      </c>
    </row>
    <row r="5" spans="1:9" ht="20" x14ac:dyDescent="0.4">
      <c r="A5" s="11" t="s">
        <v>88</v>
      </c>
    </row>
    <row r="7" spans="1:9" ht="25" x14ac:dyDescent="0.25">
      <c r="A7" s="4" t="s">
        <v>1</v>
      </c>
    </row>
    <row r="10" spans="1:9" ht="26" x14ac:dyDescent="0.25">
      <c r="A10" s="10" t="s">
        <v>56</v>
      </c>
    </row>
    <row r="11" spans="1:9" ht="13" x14ac:dyDescent="0.25">
      <c r="A11" s="2" t="s">
        <v>55</v>
      </c>
      <c r="B11" s="23" t="s">
        <v>89</v>
      </c>
      <c r="C11" s="2"/>
      <c r="D11" s="23" t="s">
        <v>90</v>
      </c>
      <c r="E11" s="2"/>
      <c r="F11" s="23" t="s">
        <v>91</v>
      </c>
      <c r="G11" s="2"/>
      <c r="H11" s="23" t="s">
        <v>92</v>
      </c>
      <c r="I11" s="2"/>
    </row>
    <row r="12" spans="1:9" ht="13" x14ac:dyDescent="0.25">
      <c r="A12" s="2" t="s">
        <v>54</v>
      </c>
      <c r="B12" s="23" t="s">
        <v>53</v>
      </c>
      <c r="C12" s="2"/>
      <c r="D12" s="23" t="s">
        <v>53</v>
      </c>
      <c r="E12" s="2"/>
      <c r="F12" s="23" t="s">
        <v>53</v>
      </c>
      <c r="G12" s="2"/>
      <c r="H12" s="23" t="s">
        <v>53</v>
      </c>
      <c r="I12" s="2"/>
    </row>
    <row r="13" spans="1:9" ht="13" x14ac:dyDescent="0.25">
      <c r="A13" s="2" t="s">
        <v>52</v>
      </c>
      <c r="B13" s="23" t="s">
        <v>51</v>
      </c>
      <c r="C13" s="2"/>
      <c r="D13" s="23" t="s">
        <v>51</v>
      </c>
      <c r="E13" s="2"/>
      <c r="F13" s="23" t="s">
        <v>51</v>
      </c>
      <c r="G13" s="2"/>
      <c r="H13" s="23" t="s">
        <v>51</v>
      </c>
      <c r="I13" s="2"/>
    </row>
    <row r="14" spans="1:9" ht="13" x14ac:dyDescent="0.25">
      <c r="A14" s="2" t="s">
        <v>50</v>
      </c>
      <c r="B14" s="23" t="s">
        <v>49</v>
      </c>
      <c r="C14" s="2"/>
      <c r="D14" s="23" t="s">
        <v>49</v>
      </c>
      <c r="E14" s="2"/>
      <c r="F14" s="23" t="s">
        <v>49</v>
      </c>
      <c r="G14" s="2"/>
      <c r="H14" s="23" t="s">
        <v>49</v>
      </c>
      <c r="I14" s="2"/>
    </row>
    <row r="15" spans="1:9" ht="13" x14ac:dyDescent="0.25">
      <c r="A15" s="2" t="s">
        <v>48</v>
      </c>
      <c r="B15" s="23" t="s">
        <v>47</v>
      </c>
      <c r="C15" s="2"/>
      <c r="D15" s="23" t="s">
        <v>47</v>
      </c>
      <c r="E15" s="2"/>
      <c r="F15" s="23" t="s">
        <v>47</v>
      </c>
      <c r="G15" s="2"/>
      <c r="H15" s="23" t="s">
        <v>47</v>
      </c>
      <c r="I15" s="2"/>
    </row>
    <row r="16" spans="1:9" x14ac:dyDescent="0.25">
      <c r="A16" s="3" t="s">
        <v>93</v>
      </c>
      <c r="B16" s="9" t="s">
        <v>29</v>
      </c>
      <c r="C16" s="3"/>
      <c r="D16" s="9" t="s">
        <v>29</v>
      </c>
      <c r="E16" s="3"/>
      <c r="F16" s="8">
        <v>110608</v>
      </c>
      <c r="G16" s="3"/>
      <c r="H16" s="8">
        <v>91488</v>
      </c>
      <c r="I16" s="3"/>
    </row>
    <row r="17" spans="1:9" x14ac:dyDescent="0.25">
      <c r="A17" s="3" t="s">
        <v>46</v>
      </c>
      <c r="B17" s="8">
        <v>170932</v>
      </c>
      <c r="C17" s="3"/>
      <c r="D17" s="8">
        <v>297516</v>
      </c>
      <c r="E17" s="3"/>
      <c r="F17" s="9" t="s">
        <v>29</v>
      </c>
      <c r="G17" s="3"/>
      <c r="H17" s="9" t="s">
        <v>29</v>
      </c>
      <c r="I17" s="3"/>
    </row>
    <row r="18" spans="1:9" x14ac:dyDescent="0.25">
      <c r="A18" s="3" t="s">
        <v>94</v>
      </c>
      <c r="B18" s="9" t="s">
        <v>29</v>
      </c>
      <c r="C18" s="3"/>
      <c r="D18" s="8">
        <v>250</v>
      </c>
      <c r="E18" s="3"/>
      <c r="F18" s="8">
        <v>250</v>
      </c>
      <c r="G18" s="3"/>
      <c r="H18" s="8">
        <v>1391</v>
      </c>
      <c r="I18" s="3"/>
    </row>
    <row r="19" spans="1:9" x14ac:dyDescent="0.25">
      <c r="A19" s="3" t="s">
        <v>45</v>
      </c>
      <c r="B19" s="8">
        <v>143276</v>
      </c>
      <c r="C19" s="3"/>
      <c r="D19" s="9" t="s">
        <v>29</v>
      </c>
      <c r="E19" s="3"/>
      <c r="F19" s="9" t="s">
        <v>29</v>
      </c>
      <c r="G19" s="3"/>
      <c r="H19" s="9" t="s">
        <v>29</v>
      </c>
      <c r="I19" s="3"/>
    </row>
    <row r="20" spans="1:9" x14ac:dyDescent="0.25">
      <c r="A20" s="3" t="s">
        <v>95</v>
      </c>
      <c r="B20" s="8">
        <v>118216</v>
      </c>
      <c r="C20" s="3"/>
      <c r="D20" s="8">
        <v>85092</v>
      </c>
      <c r="E20" s="3"/>
      <c r="F20" s="8">
        <v>67592</v>
      </c>
      <c r="G20" s="3"/>
      <c r="H20" s="8">
        <v>44808</v>
      </c>
      <c r="I20" s="3"/>
    </row>
    <row r="21" spans="1:9" x14ac:dyDescent="0.25">
      <c r="A21" s="3" t="s">
        <v>71</v>
      </c>
      <c r="B21" s="8">
        <v>49980</v>
      </c>
      <c r="C21" s="3"/>
      <c r="D21" s="8">
        <v>34148</v>
      </c>
      <c r="E21" s="3"/>
      <c r="F21" s="8">
        <v>19312</v>
      </c>
      <c r="G21" s="3"/>
      <c r="H21" s="8">
        <v>10585</v>
      </c>
      <c r="I21" s="3"/>
    </row>
    <row r="22" spans="1:9" x14ac:dyDescent="0.25">
      <c r="A22" s="3" t="s">
        <v>44</v>
      </c>
      <c r="B22" s="8">
        <v>482404</v>
      </c>
      <c r="C22" s="3"/>
      <c r="D22" s="8">
        <v>417006</v>
      </c>
      <c r="E22" s="3"/>
      <c r="F22" s="8">
        <v>197762</v>
      </c>
      <c r="G22" s="3"/>
      <c r="H22" s="8">
        <v>148272</v>
      </c>
      <c r="I22" s="3"/>
    </row>
    <row r="23" spans="1:9" x14ac:dyDescent="0.25">
      <c r="A23" s="3" t="s">
        <v>43</v>
      </c>
      <c r="B23" s="8">
        <v>53372</v>
      </c>
      <c r="C23" s="3"/>
      <c r="D23" s="9" t="s">
        <v>29</v>
      </c>
      <c r="E23" s="3"/>
      <c r="F23" s="9" t="s">
        <v>29</v>
      </c>
      <c r="G23" s="3"/>
      <c r="H23" s="9" t="s">
        <v>29</v>
      </c>
      <c r="I23" s="3"/>
    </row>
    <row r="24" spans="1:9" x14ac:dyDescent="0.25">
      <c r="A24" s="3" t="s">
        <v>96</v>
      </c>
      <c r="B24" s="8">
        <v>3647</v>
      </c>
      <c r="C24" s="3"/>
      <c r="D24" s="8">
        <v>2920</v>
      </c>
      <c r="E24" s="3"/>
      <c r="F24" s="8">
        <v>5086</v>
      </c>
      <c r="G24" s="3"/>
      <c r="H24" s="8">
        <v>3440</v>
      </c>
      <c r="I24" s="3"/>
    </row>
    <row r="25" spans="1:9" x14ac:dyDescent="0.25">
      <c r="A25" s="3" t="s">
        <v>97</v>
      </c>
      <c r="B25" s="8">
        <v>18010</v>
      </c>
      <c r="C25" s="3"/>
      <c r="D25" s="8">
        <v>9829</v>
      </c>
      <c r="E25" s="3"/>
      <c r="F25" s="8">
        <v>4514</v>
      </c>
      <c r="G25" s="3"/>
      <c r="H25" s="8">
        <v>2341</v>
      </c>
      <c r="I25" s="3"/>
    </row>
    <row r="26" spans="1:9" x14ac:dyDescent="0.25">
      <c r="A26" s="3" t="s">
        <v>98</v>
      </c>
      <c r="B26" s="8">
        <v>27967</v>
      </c>
      <c r="C26" s="3"/>
      <c r="D26" s="8">
        <v>16091</v>
      </c>
      <c r="E26" s="3"/>
      <c r="F26" s="8">
        <v>14693</v>
      </c>
      <c r="G26" s="3"/>
      <c r="H26" s="8">
        <v>6974</v>
      </c>
      <c r="I26" s="3"/>
    </row>
    <row r="27" spans="1:9" x14ac:dyDescent="0.25">
      <c r="A27" s="3" t="s">
        <v>99</v>
      </c>
      <c r="B27" s="8">
        <v>34571</v>
      </c>
      <c r="C27" s="3"/>
      <c r="D27" s="8">
        <v>24982</v>
      </c>
      <c r="E27" s="3"/>
      <c r="F27" s="8">
        <v>11481</v>
      </c>
      <c r="G27" s="3"/>
      <c r="H27" s="8">
        <v>6443</v>
      </c>
      <c r="I27" s="3"/>
    </row>
    <row r="28" spans="1:9" x14ac:dyDescent="0.25">
      <c r="A28" s="3" t="s">
        <v>42</v>
      </c>
      <c r="B28" s="8">
        <v>1381</v>
      </c>
      <c r="C28" s="3"/>
      <c r="D28" s="8">
        <v>356</v>
      </c>
      <c r="E28" s="3"/>
      <c r="F28" s="8">
        <v>1618</v>
      </c>
      <c r="G28" s="3"/>
      <c r="H28" s="8">
        <v>4199</v>
      </c>
      <c r="I28" s="3"/>
    </row>
    <row r="29" spans="1:9" x14ac:dyDescent="0.25">
      <c r="A29" s="3" t="s">
        <v>100</v>
      </c>
      <c r="B29" s="8">
        <v>402</v>
      </c>
      <c r="C29" s="3"/>
      <c r="D29" s="8">
        <v>402</v>
      </c>
      <c r="E29" s="3"/>
      <c r="F29" s="9" t="s">
        <v>29</v>
      </c>
      <c r="G29" s="3"/>
      <c r="H29" s="9" t="s">
        <v>29</v>
      </c>
      <c r="I29" s="3"/>
    </row>
    <row r="30" spans="1:9" x14ac:dyDescent="0.25">
      <c r="A30" s="3" t="s">
        <v>101</v>
      </c>
      <c r="B30" s="8">
        <v>85978</v>
      </c>
      <c r="C30" s="3"/>
      <c r="D30" s="8">
        <v>54580</v>
      </c>
      <c r="E30" s="3"/>
      <c r="F30" s="8">
        <v>37392</v>
      </c>
      <c r="G30" s="3"/>
      <c r="H30" s="8">
        <v>23397</v>
      </c>
      <c r="I30" s="3"/>
    </row>
    <row r="31" spans="1:9" x14ac:dyDescent="0.25">
      <c r="A31" s="3" t="s">
        <v>102</v>
      </c>
      <c r="B31" s="8">
        <v>31090</v>
      </c>
      <c r="C31" s="3"/>
      <c r="D31" s="8">
        <v>20411</v>
      </c>
      <c r="E31" s="3"/>
      <c r="F31" s="8">
        <v>10659</v>
      </c>
      <c r="G31" s="3"/>
      <c r="H31" s="8">
        <v>4246</v>
      </c>
      <c r="I31" s="3"/>
    </row>
    <row r="32" spans="1:9" x14ac:dyDescent="0.25">
      <c r="A32" s="3" t="s">
        <v>103</v>
      </c>
      <c r="B32" s="8">
        <v>54888</v>
      </c>
      <c r="C32" s="3"/>
      <c r="D32" s="8">
        <v>34169</v>
      </c>
      <c r="E32" s="3"/>
      <c r="F32" s="8">
        <v>26733</v>
      </c>
      <c r="G32" s="3"/>
      <c r="H32" s="8">
        <v>19151</v>
      </c>
      <c r="I32" s="3"/>
    </row>
    <row r="33" spans="1:9" x14ac:dyDescent="0.25">
      <c r="A33" s="3" t="s">
        <v>104</v>
      </c>
      <c r="B33" s="8">
        <v>22175</v>
      </c>
      <c r="C33" s="3"/>
      <c r="D33" s="8">
        <v>14107</v>
      </c>
      <c r="E33" s="3"/>
      <c r="F33" s="8">
        <v>19991</v>
      </c>
      <c r="G33" s="3"/>
      <c r="H33" s="8">
        <v>13201</v>
      </c>
      <c r="I33" s="3"/>
    </row>
    <row r="34" spans="1:9" x14ac:dyDescent="0.25">
      <c r="A34" s="3" t="s">
        <v>105</v>
      </c>
      <c r="B34" s="9" t="s">
        <v>29</v>
      </c>
      <c r="C34" s="3"/>
      <c r="D34" s="8">
        <v>12600</v>
      </c>
      <c r="E34" s="3"/>
      <c r="F34" s="8">
        <v>9100</v>
      </c>
      <c r="G34" s="3"/>
      <c r="H34" s="8">
        <v>8613</v>
      </c>
      <c r="I34" s="3"/>
    </row>
    <row r="35" spans="1:9" x14ac:dyDescent="0.25">
      <c r="A35" s="3" t="s">
        <v>106</v>
      </c>
      <c r="B35" s="8">
        <v>3227</v>
      </c>
      <c r="C35" s="3"/>
      <c r="D35" s="8">
        <v>3703</v>
      </c>
      <c r="E35" s="3"/>
      <c r="F35" s="8">
        <v>3619</v>
      </c>
      <c r="G35" s="3"/>
      <c r="H35" s="8">
        <v>2363</v>
      </c>
      <c r="I35" s="3"/>
    </row>
    <row r="36" spans="1:9" x14ac:dyDescent="0.25">
      <c r="A36" s="3" t="s">
        <v>41</v>
      </c>
      <c r="B36" s="8">
        <v>616066</v>
      </c>
      <c r="C36" s="3"/>
      <c r="D36" s="8">
        <v>481585</v>
      </c>
      <c r="E36" s="3"/>
      <c r="F36" s="8">
        <v>257205</v>
      </c>
      <c r="G36" s="3"/>
      <c r="H36" s="8">
        <v>191600</v>
      </c>
      <c r="I36" s="3"/>
    </row>
    <row r="37" spans="1:9" x14ac:dyDescent="0.25">
      <c r="A37" s="3" t="s">
        <v>40</v>
      </c>
      <c r="B37" s="8">
        <v>90883</v>
      </c>
      <c r="C37" s="3"/>
      <c r="D37" s="8">
        <v>79782</v>
      </c>
      <c r="E37" s="3"/>
      <c r="F37" s="8">
        <v>44238</v>
      </c>
      <c r="G37" s="3"/>
      <c r="H37" s="8">
        <v>36588</v>
      </c>
      <c r="I37" s="3"/>
    </row>
    <row r="38" spans="1:9" x14ac:dyDescent="0.25">
      <c r="A38" s="3" t="s">
        <v>107</v>
      </c>
      <c r="B38" s="8">
        <v>9494</v>
      </c>
      <c r="C38" s="3"/>
      <c r="D38" s="8">
        <v>10680</v>
      </c>
      <c r="E38" s="3"/>
      <c r="F38" s="8">
        <v>9632</v>
      </c>
      <c r="G38" s="3"/>
      <c r="H38" s="8">
        <v>7673</v>
      </c>
      <c r="I38" s="3"/>
    </row>
    <row r="39" spans="1:9" x14ac:dyDescent="0.25">
      <c r="A39" s="3" t="s">
        <v>108</v>
      </c>
      <c r="B39" s="8">
        <v>15703</v>
      </c>
      <c r="C39" s="3"/>
      <c r="D39" s="8">
        <v>506</v>
      </c>
      <c r="E39" s="3"/>
      <c r="F39" s="8">
        <v>11186</v>
      </c>
      <c r="G39" s="3"/>
      <c r="H39" s="8">
        <v>6302</v>
      </c>
      <c r="I39" s="3"/>
    </row>
    <row r="40" spans="1:9" x14ac:dyDescent="0.25">
      <c r="A40" s="3" t="s">
        <v>109</v>
      </c>
      <c r="B40" s="8">
        <v>12922</v>
      </c>
      <c r="C40" s="3"/>
      <c r="D40" s="8">
        <v>10456</v>
      </c>
      <c r="E40" s="3"/>
      <c r="F40" s="8">
        <v>9995</v>
      </c>
      <c r="G40" s="3"/>
      <c r="H40" s="8">
        <v>2831</v>
      </c>
      <c r="I40" s="3"/>
    </row>
    <row r="41" spans="1:9" x14ac:dyDescent="0.25">
      <c r="A41" s="3" t="s">
        <v>110</v>
      </c>
      <c r="B41" s="8">
        <v>6956</v>
      </c>
      <c r="C41" s="3"/>
      <c r="D41" s="8">
        <v>7066</v>
      </c>
      <c r="E41" s="3"/>
      <c r="F41" s="8">
        <v>3702</v>
      </c>
      <c r="G41" s="3"/>
      <c r="H41" s="8">
        <v>2646</v>
      </c>
      <c r="I41" s="3"/>
    </row>
    <row r="42" spans="1:9" x14ac:dyDescent="0.25">
      <c r="A42" s="3" t="s">
        <v>111</v>
      </c>
      <c r="B42" s="8">
        <v>7045</v>
      </c>
      <c r="C42" s="3"/>
      <c r="D42" s="8">
        <v>4801</v>
      </c>
      <c r="E42" s="3"/>
      <c r="F42" s="8">
        <v>3390</v>
      </c>
      <c r="G42" s="3"/>
      <c r="H42" s="8">
        <v>4517</v>
      </c>
      <c r="I42" s="3"/>
    </row>
    <row r="43" spans="1:9" x14ac:dyDescent="0.25">
      <c r="A43" s="3" t="s">
        <v>112</v>
      </c>
      <c r="B43" s="8">
        <v>7550</v>
      </c>
      <c r="C43" s="3"/>
      <c r="D43" s="8">
        <v>4567</v>
      </c>
      <c r="E43" s="3"/>
      <c r="F43" s="9" t="s">
        <v>29</v>
      </c>
      <c r="G43" s="3"/>
      <c r="H43" s="9" t="s">
        <v>29</v>
      </c>
      <c r="I43" s="3"/>
    </row>
    <row r="44" spans="1:9" x14ac:dyDescent="0.25">
      <c r="A44" s="3" t="s">
        <v>113</v>
      </c>
      <c r="B44" s="9" t="s">
        <v>29</v>
      </c>
      <c r="C44" s="3"/>
      <c r="D44" s="9" t="s">
        <v>29</v>
      </c>
      <c r="E44" s="3"/>
      <c r="F44" s="9" t="s">
        <v>29</v>
      </c>
      <c r="G44" s="3"/>
      <c r="H44" s="8">
        <v>1656</v>
      </c>
      <c r="I44" s="3"/>
    </row>
    <row r="45" spans="1:9" x14ac:dyDescent="0.25">
      <c r="A45" s="3" t="s">
        <v>38</v>
      </c>
      <c r="B45" s="8">
        <v>10064</v>
      </c>
      <c r="C45" s="3"/>
      <c r="D45" s="8">
        <v>4961</v>
      </c>
      <c r="E45" s="3"/>
      <c r="F45" s="8">
        <v>8458</v>
      </c>
      <c r="G45" s="3"/>
      <c r="H45" s="8">
        <v>4348</v>
      </c>
      <c r="I45" s="3"/>
    </row>
    <row r="46" spans="1:9" x14ac:dyDescent="0.25">
      <c r="A46" s="3" t="s">
        <v>114</v>
      </c>
      <c r="B46" s="8">
        <v>69734</v>
      </c>
      <c r="C46" s="3"/>
      <c r="D46" s="8">
        <v>43037</v>
      </c>
      <c r="E46" s="3"/>
      <c r="F46" s="8">
        <v>46363</v>
      </c>
      <c r="G46" s="3"/>
      <c r="H46" s="8">
        <v>29973</v>
      </c>
      <c r="I46" s="3"/>
    </row>
    <row r="47" spans="1:9" x14ac:dyDescent="0.25">
      <c r="A47" s="3" t="s">
        <v>115</v>
      </c>
      <c r="B47" s="9" t="s">
        <v>29</v>
      </c>
      <c r="C47" s="3"/>
      <c r="D47" s="9" t="s">
        <v>29</v>
      </c>
      <c r="E47" s="3"/>
      <c r="F47" s="8">
        <v>26679</v>
      </c>
      <c r="G47" s="3"/>
      <c r="H47" s="8">
        <v>7798</v>
      </c>
      <c r="I47" s="3"/>
    </row>
    <row r="48" spans="1:9" x14ac:dyDescent="0.25">
      <c r="A48" s="3" t="s">
        <v>116</v>
      </c>
      <c r="B48" s="8">
        <v>7233</v>
      </c>
      <c r="C48" s="3"/>
      <c r="D48" s="8">
        <v>6814</v>
      </c>
      <c r="E48" s="3"/>
      <c r="F48" s="8">
        <v>5190</v>
      </c>
      <c r="G48" s="3"/>
      <c r="H48" s="8">
        <v>3197</v>
      </c>
      <c r="I48" s="3"/>
    </row>
    <row r="49" spans="1:9" x14ac:dyDescent="0.25">
      <c r="A49" s="3" t="s">
        <v>117</v>
      </c>
      <c r="B49" s="8">
        <v>11997</v>
      </c>
      <c r="C49" s="3"/>
      <c r="D49" s="8">
        <v>8870</v>
      </c>
      <c r="E49" s="3"/>
      <c r="F49" s="8">
        <v>7150</v>
      </c>
      <c r="G49" s="3"/>
      <c r="H49" s="8">
        <v>4431</v>
      </c>
      <c r="I49" s="3"/>
    </row>
    <row r="50" spans="1:9" x14ac:dyDescent="0.25">
      <c r="A50" s="3" t="s">
        <v>118</v>
      </c>
      <c r="B50" s="8">
        <v>2784</v>
      </c>
      <c r="C50" s="3"/>
      <c r="D50" s="8">
        <v>3729</v>
      </c>
      <c r="E50" s="3"/>
      <c r="F50" s="8">
        <v>4298</v>
      </c>
      <c r="G50" s="3"/>
      <c r="H50" s="8">
        <v>3086</v>
      </c>
      <c r="I50" s="3"/>
    </row>
    <row r="51" spans="1:9" x14ac:dyDescent="0.25">
      <c r="A51" s="3" t="s">
        <v>37</v>
      </c>
      <c r="B51" s="8">
        <v>182631</v>
      </c>
      <c r="C51" s="3"/>
      <c r="D51" s="8">
        <v>142232</v>
      </c>
      <c r="E51" s="3"/>
      <c r="F51" s="8">
        <v>133918</v>
      </c>
      <c r="G51" s="3"/>
      <c r="H51" s="8">
        <v>85073</v>
      </c>
      <c r="I51" s="3"/>
    </row>
    <row r="52" spans="1:9" x14ac:dyDescent="0.25">
      <c r="A52" s="3" t="s">
        <v>119</v>
      </c>
      <c r="B52" s="8">
        <v>24439</v>
      </c>
      <c r="C52" s="3"/>
      <c r="D52" s="8">
        <v>15288</v>
      </c>
      <c r="E52" s="3"/>
      <c r="F52" s="8">
        <v>11781</v>
      </c>
      <c r="G52" s="3"/>
      <c r="H52" s="8">
        <v>9541</v>
      </c>
      <c r="I52" s="3"/>
    </row>
    <row r="53" spans="1:9" x14ac:dyDescent="0.25">
      <c r="A53" s="3" t="s">
        <v>36</v>
      </c>
      <c r="B53" s="8">
        <v>12996</v>
      </c>
      <c r="C53" s="3"/>
      <c r="D53" s="8">
        <v>8993</v>
      </c>
      <c r="E53" s="3"/>
      <c r="F53" s="8">
        <v>7423</v>
      </c>
      <c r="G53" s="3"/>
      <c r="H53" s="8">
        <v>4817</v>
      </c>
      <c r="I53" s="3"/>
    </row>
    <row r="54" spans="1:9" x14ac:dyDescent="0.25">
      <c r="A54" s="3" t="s">
        <v>120</v>
      </c>
      <c r="B54" s="8">
        <v>220066</v>
      </c>
      <c r="C54" s="3"/>
      <c r="D54" s="8">
        <v>166513</v>
      </c>
      <c r="E54" s="3"/>
      <c r="F54" s="8">
        <v>153122</v>
      </c>
      <c r="G54" s="3"/>
      <c r="H54" s="8">
        <v>99431</v>
      </c>
      <c r="I54" s="3"/>
    </row>
    <row r="55" spans="1:9" x14ac:dyDescent="0.25">
      <c r="A55" s="3" t="s">
        <v>121</v>
      </c>
      <c r="B55" s="9" t="s">
        <v>29</v>
      </c>
      <c r="C55" s="3"/>
      <c r="D55" s="9" t="s">
        <v>29</v>
      </c>
      <c r="E55" s="3"/>
      <c r="F55" s="8">
        <v>42222</v>
      </c>
      <c r="G55" s="3"/>
      <c r="H55" s="8">
        <v>42222</v>
      </c>
      <c r="I55" s="3"/>
    </row>
    <row r="56" spans="1:9" x14ac:dyDescent="0.25">
      <c r="A56" s="3" t="s">
        <v>122</v>
      </c>
      <c r="B56" s="8">
        <v>1</v>
      </c>
      <c r="C56" s="3"/>
      <c r="D56" s="8">
        <v>1</v>
      </c>
      <c r="E56" s="3"/>
      <c r="F56" s="9" t="s">
        <v>29</v>
      </c>
      <c r="G56" s="3"/>
      <c r="H56" s="9" t="s">
        <v>29</v>
      </c>
      <c r="I56" s="3"/>
    </row>
    <row r="57" spans="1:9" x14ac:dyDescent="0.25">
      <c r="A57" s="3" t="s">
        <v>123</v>
      </c>
      <c r="B57" s="8">
        <v>1</v>
      </c>
      <c r="C57" s="3"/>
      <c r="D57" s="8">
        <v>1</v>
      </c>
      <c r="E57" s="3"/>
      <c r="F57" s="9" t="s">
        <v>29</v>
      </c>
      <c r="G57" s="3"/>
      <c r="H57" s="9" t="s">
        <v>29</v>
      </c>
      <c r="I57" s="3"/>
    </row>
    <row r="58" spans="1:9" x14ac:dyDescent="0.25">
      <c r="A58" s="3" t="s">
        <v>35</v>
      </c>
      <c r="B58" s="9" t="s">
        <v>29</v>
      </c>
      <c r="C58" s="3"/>
      <c r="D58" s="9" t="s">
        <v>29</v>
      </c>
      <c r="E58" s="3"/>
      <c r="F58" s="8">
        <v>1</v>
      </c>
      <c r="G58" s="3"/>
      <c r="H58" s="9" t="s">
        <v>29</v>
      </c>
      <c r="I58" s="3"/>
    </row>
    <row r="59" spans="1:9" x14ac:dyDescent="0.25">
      <c r="A59" s="3" t="s">
        <v>34</v>
      </c>
      <c r="B59" s="8">
        <v>279511</v>
      </c>
      <c r="C59" s="3"/>
      <c r="D59" s="8">
        <v>235312</v>
      </c>
      <c r="E59" s="3"/>
      <c r="F59" s="8">
        <v>27002</v>
      </c>
      <c r="G59" s="3"/>
      <c r="H59" s="8">
        <v>10938</v>
      </c>
      <c r="I59" s="3"/>
    </row>
    <row r="60" spans="1:9" x14ac:dyDescent="0.25">
      <c r="A60" s="3" t="s">
        <v>31</v>
      </c>
      <c r="B60" s="8">
        <v>-187</v>
      </c>
      <c r="C60" s="3"/>
      <c r="D60" s="9" t="s">
        <v>29</v>
      </c>
      <c r="E60" s="3"/>
      <c r="F60" s="9" t="s">
        <v>29</v>
      </c>
      <c r="G60" s="3"/>
      <c r="H60" s="9" t="s">
        <v>29</v>
      </c>
      <c r="I60" s="3"/>
    </row>
    <row r="61" spans="1:9" x14ac:dyDescent="0.25">
      <c r="A61" s="3" t="s">
        <v>33</v>
      </c>
      <c r="B61" s="8">
        <v>116674</v>
      </c>
      <c r="C61" s="3"/>
      <c r="D61" s="8">
        <v>79758</v>
      </c>
      <c r="E61" s="3"/>
      <c r="F61" s="8">
        <v>34858</v>
      </c>
      <c r="G61" s="3"/>
      <c r="H61" s="8">
        <v>39009</v>
      </c>
      <c r="I61" s="3"/>
    </row>
    <row r="62" spans="1:9" x14ac:dyDescent="0.25">
      <c r="A62" s="3" t="s">
        <v>30</v>
      </c>
      <c r="B62" s="8">
        <v>396000</v>
      </c>
      <c r="C62" s="3"/>
      <c r="D62" s="8">
        <v>315072</v>
      </c>
      <c r="E62" s="3"/>
      <c r="F62" s="8">
        <v>61861</v>
      </c>
      <c r="G62" s="3"/>
      <c r="H62" s="8">
        <v>49947</v>
      </c>
      <c r="I62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783B-CE09-4458-AA2E-6C73D9AFD01F}">
  <sheetPr codeName="Sheet6"/>
  <dimension ref="A4:I47"/>
  <sheetViews>
    <sheetView workbookViewId="0">
      <selection activeCell="A24" sqref="A1:XFD1048576"/>
    </sheetView>
  </sheetViews>
  <sheetFormatPr defaultRowHeight="12.5" x14ac:dyDescent="0.25"/>
  <cols>
    <col min="1" max="1" width="50" customWidth="1"/>
    <col min="2" max="200" width="12" customWidth="1"/>
  </cols>
  <sheetData>
    <row r="4" spans="1:9" x14ac:dyDescent="0.25">
      <c r="A4" s="1" t="s">
        <v>0</v>
      </c>
    </row>
    <row r="5" spans="1:9" ht="20" x14ac:dyDescent="0.4">
      <c r="A5" s="11" t="s">
        <v>88</v>
      </c>
    </row>
    <row r="7" spans="1:9" x14ac:dyDescent="0.25">
      <c r="A7" s="4" t="s">
        <v>1</v>
      </c>
    </row>
    <row r="10" spans="1:9" ht="13" x14ac:dyDescent="0.25">
      <c r="A10" s="10" t="s">
        <v>57</v>
      </c>
    </row>
    <row r="11" spans="1:9" ht="13" x14ac:dyDescent="0.25">
      <c r="A11" s="2" t="s">
        <v>55</v>
      </c>
      <c r="B11" s="5" t="s">
        <v>89</v>
      </c>
      <c r="C11" s="2"/>
      <c r="D11" s="5" t="s">
        <v>90</v>
      </c>
      <c r="E11" s="2"/>
      <c r="F11" s="5" t="s">
        <v>91</v>
      </c>
      <c r="G11" s="2"/>
      <c r="H11" s="5" t="s">
        <v>92</v>
      </c>
      <c r="I11" s="2"/>
    </row>
    <row r="12" spans="1:9" ht="13" x14ac:dyDescent="0.25">
      <c r="A12" s="2" t="s">
        <v>54</v>
      </c>
      <c r="B12" s="5" t="s">
        <v>53</v>
      </c>
      <c r="C12" s="2"/>
      <c r="D12" s="5" t="s">
        <v>53</v>
      </c>
      <c r="E12" s="2"/>
      <c r="F12" s="5" t="s">
        <v>53</v>
      </c>
      <c r="G12" s="2"/>
      <c r="H12" s="5" t="s">
        <v>53</v>
      </c>
      <c r="I12" s="2"/>
    </row>
    <row r="13" spans="1:9" ht="13" x14ac:dyDescent="0.25">
      <c r="A13" s="2" t="s">
        <v>52</v>
      </c>
      <c r="B13" s="5" t="s">
        <v>51</v>
      </c>
      <c r="C13" s="2"/>
      <c r="D13" s="5" t="s">
        <v>51</v>
      </c>
      <c r="E13" s="2"/>
      <c r="F13" s="5" t="s">
        <v>51</v>
      </c>
      <c r="G13" s="2"/>
      <c r="H13" s="5" t="s">
        <v>51</v>
      </c>
      <c r="I13" s="2"/>
    </row>
    <row r="14" spans="1:9" ht="13" x14ac:dyDescent="0.25">
      <c r="A14" s="2" t="s">
        <v>50</v>
      </c>
      <c r="B14" s="5" t="s">
        <v>49</v>
      </c>
      <c r="C14" s="2"/>
      <c r="D14" s="5" t="s">
        <v>49</v>
      </c>
      <c r="E14" s="2"/>
      <c r="F14" s="5" t="s">
        <v>49</v>
      </c>
      <c r="G14" s="2"/>
      <c r="H14" s="5" t="s">
        <v>49</v>
      </c>
      <c r="I14" s="2"/>
    </row>
    <row r="15" spans="1:9" ht="13" x14ac:dyDescent="0.25">
      <c r="A15" s="2" t="s">
        <v>48</v>
      </c>
      <c r="B15" s="5" t="s">
        <v>47</v>
      </c>
      <c r="C15" s="2"/>
      <c r="D15" s="5" t="s">
        <v>47</v>
      </c>
      <c r="E15" s="2"/>
      <c r="F15" s="5" t="s">
        <v>47</v>
      </c>
      <c r="G15" s="2"/>
      <c r="H15" s="5" t="s">
        <v>47</v>
      </c>
      <c r="I15" s="2"/>
    </row>
    <row r="16" spans="1:9" x14ac:dyDescent="0.25">
      <c r="A16" s="3" t="s">
        <v>124</v>
      </c>
      <c r="B16" s="8">
        <v>1577558</v>
      </c>
      <c r="C16" s="3"/>
      <c r="D16" s="8">
        <v>1226505</v>
      </c>
      <c r="E16" s="3"/>
      <c r="F16" s="8">
        <v>977139</v>
      </c>
      <c r="G16" s="3"/>
      <c r="H16" s="8">
        <v>730313</v>
      </c>
      <c r="I16" s="3"/>
    </row>
    <row r="17" spans="1:9" x14ac:dyDescent="0.25">
      <c r="A17" s="3" t="s">
        <v>125</v>
      </c>
      <c r="B17" s="8">
        <v>874429</v>
      </c>
      <c r="C17" s="3"/>
      <c r="D17" s="8">
        <v>690483</v>
      </c>
      <c r="E17" s="3"/>
      <c r="F17" s="8">
        <v>542718</v>
      </c>
      <c r="G17" s="3"/>
      <c r="H17" s="8">
        <v>407064</v>
      </c>
      <c r="I17" s="3"/>
    </row>
    <row r="18" spans="1:9" x14ac:dyDescent="0.25">
      <c r="A18" s="3" t="s">
        <v>58</v>
      </c>
      <c r="B18" s="8">
        <v>703129</v>
      </c>
      <c r="C18" s="3"/>
      <c r="D18" s="8">
        <v>536022</v>
      </c>
      <c r="E18" s="3"/>
      <c r="F18" s="8">
        <v>434421</v>
      </c>
      <c r="G18" s="3"/>
      <c r="H18" s="8">
        <v>323249</v>
      </c>
      <c r="I18" s="3"/>
    </row>
    <row r="19" spans="1:9" x14ac:dyDescent="0.25">
      <c r="A19" s="3" t="s">
        <v>59</v>
      </c>
      <c r="B19" s="8">
        <v>679634</v>
      </c>
      <c r="C19" s="3"/>
      <c r="D19" s="8">
        <v>492998</v>
      </c>
      <c r="E19" s="3"/>
      <c r="F19" s="8">
        <v>402781</v>
      </c>
      <c r="G19" s="3"/>
      <c r="H19" s="8">
        <v>259021</v>
      </c>
      <c r="I19" s="3"/>
    </row>
    <row r="20" spans="1:9" x14ac:dyDescent="0.25">
      <c r="A20" s="3" t="s">
        <v>60</v>
      </c>
      <c r="B20" s="8">
        <v>23495</v>
      </c>
      <c r="C20" s="3"/>
      <c r="D20" s="8">
        <v>43024</v>
      </c>
      <c r="E20" s="3"/>
      <c r="F20" s="8">
        <v>31640</v>
      </c>
      <c r="G20" s="3"/>
      <c r="H20" s="8">
        <v>64228</v>
      </c>
      <c r="I20" s="3"/>
    </row>
    <row r="21" spans="1:9" x14ac:dyDescent="0.25">
      <c r="A21" s="3" t="s">
        <v>126</v>
      </c>
      <c r="B21" s="9" t="s">
        <v>29</v>
      </c>
      <c r="C21" s="3"/>
      <c r="D21" s="8">
        <v>10685</v>
      </c>
      <c r="E21" s="3"/>
      <c r="F21" s="8">
        <v>-18881</v>
      </c>
      <c r="G21" s="3"/>
      <c r="H21" s="8">
        <v>-3019</v>
      </c>
      <c r="I21" s="3"/>
    </row>
    <row r="22" spans="1:9" x14ac:dyDescent="0.25">
      <c r="A22" s="3" t="s">
        <v>61</v>
      </c>
      <c r="B22" s="8">
        <v>5791</v>
      </c>
      <c r="C22" s="3"/>
      <c r="D22" s="9" t="s">
        <v>29</v>
      </c>
      <c r="E22" s="3"/>
      <c r="F22" s="9" t="s">
        <v>29</v>
      </c>
      <c r="G22" s="3"/>
      <c r="H22" s="9" t="s">
        <v>29</v>
      </c>
      <c r="I22" s="3"/>
    </row>
    <row r="23" spans="1:9" x14ac:dyDescent="0.25">
      <c r="A23" s="3" t="s">
        <v>127</v>
      </c>
      <c r="B23" s="8">
        <v>1535</v>
      </c>
      <c r="C23" s="3"/>
      <c r="D23" s="8">
        <v>1004</v>
      </c>
      <c r="E23" s="3"/>
      <c r="F23" s="8">
        <v>42</v>
      </c>
      <c r="G23" s="3"/>
      <c r="H23" s="8">
        <v>13</v>
      </c>
      <c r="I23" s="3"/>
    </row>
    <row r="24" spans="1:9" x14ac:dyDescent="0.25">
      <c r="A24" s="3" t="s">
        <v>128</v>
      </c>
      <c r="B24" s="8">
        <v>31657</v>
      </c>
      <c r="C24" s="3"/>
      <c r="D24" s="8">
        <v>56978</v>
      </c>
      <c r="E24" s="3"/>
      <c r="F24" s="9" t="s">
        <v>29</v>
      </c>
      <c r="G24" s="3"/>
      <c r="H24" s="9" t="s">
        <v>29</v>
      </c>
      <c r="I24" s="3"/>
    </row>
    <row r="25" spans="1:9" x14ac:dyDescent="0.25">
      <c r="A25" s="3" t="s">
        <v>129</v>
      </c>
      <c r="B25" s="8">
        <v>-836</v>
      </c>
      <c r="C25" s="3"/>
      <c r="D25" s="8">
        <v>-2265</v>
      </c>
      <c r="E25" s="3"/>
      <c r="F25" s="9" t="s">
        <v>29</v>
      </c>
      <c r="G25" s="3"/>
      <c r="H25" s="9" t="s">
        <v>29</v>
      </c>
      <c r="I25" s="3"/>
    </row>
    <row r="26" spans="1:9" x14ac:dyDescent="0.25">
      <c r="A26" s="3" t="s">
        <v>130</v>
      </c>
      <c r="B26" s="8">
        <v>30821</v>
      </c>
      <c r="C26" s="3"/>
      <c r="D26" s="8">
        <v>54713</v>
      </c>
      <c r="E26" s="3"/>
      <c r="F26" s="8">
        <v>12801</v>
      </c>
      <c r="G26" s="3"/>
      <c r="H26" s="8">
        <v>61222</v>
      </c>
      <c r="I26" s="3"/>
    </row>
    <row r="27" spans="1:9" x14ac:dyDescent="0.25">
      <c r="A27" s="3" t="s">
        <v>131</v>
      </c>
      <c r="B27" s="8">
        <v>-221</v>
      </c>
      <c r="C27" s="3"/>
      <c r="D27" s="8">
        <v>2732</v>
      </c>
      <c r="E27" s="3"/>
      <c r="F27" s="8">
        <v>17027</v>
      </c>
      <c r="G27" s="3"/>
      <c r="H27" s="8">
        <v>29204</v>
      </c>
      <c r="I27" s="3"/>
    </row>
    <row r="28" spans="1:9" x14ac:dyDescent="0.25">
      <c r="A28" s="3" t="s">
        <v>132</v>
      </c>
      <c r="B28" s="8">
        <v>2431</v>
      </c>
      <c r="C28" s="3"/>
      <c r="D28" s="8">
        <v>493</v>
      </c>
      <c r="E28" s="3"/>
      <c r="F28" s="8">
        <v>3096</v>
      </c>
      <c r="G28" s="3"/>
      <c r="H28" s="8">
        <v>4706</v>
      </c>
      <c r="I28" s="3"/>
    </row>
    <row r="29" spans="1:9" x14ac:dyDescent="0.25">
      <c r="A29" s="3" t="s">
        <v>133</v>
      </c>
      <c r="B29" s="8">
        <v>-67</v>
      </c>
      <c r="C29" s="3"/>
      <c r="D29" s="9" t="s">
        <v>29</v>
      </c>
      <c r="E29" s="3"/>
      <c r="F29" s="9" t="s">
        <v>29</v>
      </c>
      <c r="G29" s="3"/>
      <c r="H29" s="9" t="s">
        <v>29</v>
      </c>
      <c r="I29" s="3"/>
    </row>
    <row r="30" spans="1:9" x14ac:dyDescent="0.25">
      <c r="A30" s="3" t="s">
        <v>134</v>
      </c>
      <c r="B30" s="8">
        <v>2143</v>
      </c>
      <c r="C30" s="3"/>
      <c r="D30" s="8">
        <v>3225</v>
      </c>
      <c r="E30" s="3"/>
      <c r="F30" s="8">
        <v>20123</v>
      </c>
      <c r="G30" s="3"/>
      <c r="H30" s="8">
        <v>33910</v>
      </c>
      <c r="I30" s="3"/>
    </row>
    <row r="31" spans="1:9" x14ac:dyDescent="0.25">
      <c r="A31" s="3" t="s">
        <v>135</v>
      </c>
      <c r="B31" s="8">
        <v>-5464</v>
      </c>
      <c r="C31" s="3"/>
      <c r="D31" s="8">
        <v>7917</v>
      </c>
      <c r="E31" s="3"/>
      <c r="F31" s="8">
        <v>-6009</v>
      </c>
      <c r="G31" s="3"/>
      <c r="H31" s="8">
        <v>-5458</v>
      </c>
      <c r="I31" s="3"/>
    </row>
    <row r="32" spans="1:9" x14ac:dyDescent="0.25">
      <c r="A32" s="3" t="s">
        <v>136</v>
      </c>
      <c r="B32" s="8">
        <v>-2667</v>
      </c>
      <c r="C32" s="3"/>
      <c r="D32" s="8">
        <v>-1329</v>
      </c>
      <c r="E32" s="3"/>
      <c r="F32" s="8">
        <v>-719</v>
      </c>
      <c r="G32" s="3"/>
      <c r="H32" s="8">
        <v>-411</v>
      </c>
      <c r="I32" s="3"/>
    </row>
    <row r="33" spans="1:9" x14ac:dyDescent="0.25">
      <c r="A33" s="3" t="s">
        <v>137</v>
      </c>
      <c r="B33" s="8">
        <v>-72</v>
      </c>
      <c r="C33" s="3"/>
      <c r="D33" s="9" t="s">
        <v>29</v>
      </c>
      <c r="E33" s="3"/>
      <c r="F33" s="9" t="s">
        <v>29</v>
      </c>
      <c r="G33" s="3"/>
      <c r="H33" s="9" t="s">
        <v>29</v>
      </c>
      <c r="I33" s="3"/>
    </row>
    <row r="34" spans="1:9" x14ac:dyDescent="0.25">
      <c r="A34" s="3" t="s">
        <v>138</v>
      </c>
      <c r="B34" s="8">
        <v>-8203</v>
      </c>
      <c r="C34" s="3"/>
      <c r="D34" s="8">
        <v>6588</v>
      </c>
      <c r="E34" s="3"/>
      <c r="F34" s="8">
        <v>-6728</v>
      </c>
      <c r="G34" s="3"/>
      <c r="H34" s="8">
        <v>-5869</v>
      </c>
      <c r="I34" s="3"/>
    </row>
    <row r="35" spans="1:9" x14ac:dyDescent="0.25">
      <c r="A35" s="3" t="s">
        <v>139</v>
      </c>
      <c r="B35" s="8">
        <v>-6060</v>
      </c>
      <c r="C35" s="3"/>
      <c r="D35" s="8">
        <v>9813</v>
      </c>
      <c r="E35" s="3"/>
      <c r="F35" s="8">
        <v>13395</v>
      </c>
      <c r="G35" s="3"/>
      <c r="H35" s="8">
        <v>28041</v>
      </c>
      <c r="I35" s="3"/>
    </row>
    <row r="36" spans="1:9" x14ac:dyDescent="0.25">
      <c r="A36" s="3" t="s">
        <v>140</v>
      </c>
      <c r="B36" s="8">
        <v>36881</v>
      </c>
      <c r="C36" s="3"/>
      <c r="D36" s="8">
        <v>44900</v>
      </c>
      <c r="E36" s="3"/>
      <c r="F36" s="8">
        <v>-594</v>
      </c>
      <c r="G36" s="3"/>
      <c r="H36" s="8">
        <v>33181</v>
      </c>
      <c r="I36" s="3"/>
    </row>
    <row r="37" spans="1:9" x14ac:dyDescent="0.25">
      <c r="A37" s="3" t="s">
        <v>141</v>
      </c>
      <c r="B37" s="9" t="s">
        <v>29</v>
      </c>
      <c r="C37" s="3"/>
      <c r="D37" s="8">
        <v>768</v>
      </c>
      <c r="E37" s="3"/>
      <c r="F37" s="9" t="s">
        <v>29</v>
      </c>
      <c r="G37" s="3"/>
      <c r="H37" s="8">
        <v>2533</v>
      </c>
      <c r="I37" s="3"/>
    </row>
    <row r="38" spans="1:9" x14ac:dyDescent="0.25">
      <c r="A38" s="3" t="s">
        <v>142</v>
      </c>
      <c r="B38" s="9" t="s">
        <v>29</v>
      </c>
      <c r="C38" s="3"/>
      <c r="D38" s="8">
        <v>8591</v>
      </c>
      <c r="E38" s="3"/>
      <c r="F38" s="9" t="s">
        <v>29</v>
      </c>
      <c r="G38" s="3"/>
      <c r="H38" s="8">
        <v>22437</v>
      </c>
      <c r="I38" s="3"/>
    </row>
    <row r="39" spans="1:9" x14ac:dyDescent="0.25">
      <c r="A39" s="3" t="s">
        <v>143</v>
      </c>
      <c r="B39" s="8">
        <v>36863</v>
      </c>
      <c r="C39" s="3"/>
      <c r="D39" s="8">
        <v>35541</v>
      </c>
      <c r="E39" s="3"/>
      <c r="F39" s="8">
        <v>-594</v>
      </c>
      <c r="G39" s="3"/>
      <c r="H39" s="8">
        <v>8211</v>
      </c>
      <c r="I39" s="3"/>
    </row>
    <row r="40" spans="1:9" x14ac:dyDescent="0.25">
      <c r="A40" s="3" t="s">
        <v>63</v>
      </c>
      <c r="B40" s="24">
        <v>100013.462</v>
      </c>
      <c r="C40" s="3"/>
      <c r="D40" s="24">
        <v>75947.759000000005</v>
      </c>
      <c r="E40" s="3"/>
      <c r="F40" s="24">
        <v>24973.931</v>
      </c>
      <c r="G40" s="3"/>
      <c r="H40" s="7">
        <v>22729.89</v>
      </c>
      <c r="I40" s="3"/>
    </row>
    <row r="41" spans="1:9" x14ac:dyDescent="0.25">
      <c r="A41" s="3" t="s">
        <v>64</v>
      </c>
      <c r="B41" s="24">
        <v>103653.626</v>
      </c>
      <c r="C41" s="3"/>
      <c r="D41" s="24">
        <v>81288.418000000005</v>
      </c>
      <c r="E41" s="3"/>
      <c r="F41" s="24">
        <v>24973.931</v>
      </c>
      <c r="G41" s="3"/>
      <c r="H41" s="24">
        <v>27882.844000000001</v>
      </c>
      <c r="I41" s="3"/>
    </row>
    <row r="42" spans="1:9" x14ac:dyDescent="0.25">
      <c r="A42" s="3" t="s">
        <v>65</v>
      </c>
      <c r="B42" s="7">
        <v>101397.48</v>
      </c>
      <c r="C42" s="3"/>
      <c r="D42" s="24">
        <v>98799.861000000004</v>
      </c>
      <c r="E42" s="3"/>
      <c r="F42" s="24">
        <v>26834.535</v>
      </c>
      <c r="G42" s="3"/>
      <c r="H42" s="24">
        <v>25873.434000000001</v>
      </c>
      <c r="I42" s="3"/>
    </row>
    <row r="43" spans="1:9" x14ac:dyDescent="0.25">
      <c r="A43" s="3" t="s">
        <v>144</v>
      </c>
      <c r="B43" s="7">
        <v>0.37</v>
      </c>
      <c r="C43" s="3"/>
      <c r="D43" s="7">
        <v>0.47</v>
      </c>
      <c r="E43" s="3"/>
      <c r="F43" s="7">
        <v>-0.02</v>
      </c>
      <c r="G43" s="3"/>
      <c r="H43" s="7">
        <v>0.36</v>
      </c>
      <c r="I43" s="3"/>
    </row>
    <row r="44" spans="1:9" x14ac:dyDescent="0.25">
      <c r="A44" s="3" t="s">
        <v>145</v>
      </c>
      <c r="B44" s="7">
        <v>0.36</v>
      </c>
      <c r="C44" s="3"/>
      <c r="D44" s="7">
        <v>0.34</v>
      </c>
      <c r="E44" s="3"/>
      <c r="F44" s="7">
        <v>-0.02</v>
      </c>
      <c r="G44" s="3"/>
      <c r="H44" s="7">
        <v>0.34</v>
      </c>
      <c r="I44" s="3"/>
    </row>
    <row r="45" spans="1:9" x14ac:dyDescent="0.25">
      <c r="A45" s="3" t="s">
        <v>66</v>
      </c>
      <c r="B45" s="8">
        <v>8000</v>
      </c>
      <c r="C45" s="3"/>
      <c r="D45" s="8">
        <v>6600</v>
      </c>
      <c r="E45" s="3"/>
      <c r="F45" s="8">
        <v>5800</v>
      </c>
      <c r="G45" s="3"/>
      <c r="H45" s="9" t="s">
        <v>29</v>
      </c>
      <c r="I45" s="3"/>
    </row>
    <row r="46" spans="1:9" x14ac:dyDescent="0.25">
      <c r="A46" s="3" t="s">
        <v>67</v>
      </c>
      <c r="B46" s="8">
        <v>85</v>
      </c>
      <c r="C46" s="3"/>
      <c r="D46" s="8">
        <v>106</v>
      </c>
      <c r="E46" s="3"/>
      <c r="F46" s="9" t="s">
        <v>29</v>
      </c>
      <c r="G46" s="3"/>
      <c r="H46" s="9" t="s">
        <v>29</v>
      </c>
      <c r="I46" s="3"/>
    </row>
    <row r="47" spans="1:9" x14ac:dyDescent="0.25">
      <c r="A47" s="3" t="s">
        <v>32</v>
      </c>
      <c r="B47" s="8">
        <v>-578</v>
      </c>
      <c r="C47" s="3"/>
      <c r="D47" s="9" t="s">
        <v>29</v>
      </c>
      <c r="E47" s="3"/>
      <c r="F47" s="9" t="s">
        <v>29</v>
      </c>
      <c r="G47" s="3"/>
      <c r="H47" s="9" t="s">
        <v>29</v>
      </c>
      <c r="I47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4201-0426-405E-8971-29D021BF2E11}">
  <sheetPr codeName="Sheet2"/>
  <dimension ref="A4:F62"/>
  <sheetViews>
    <sheetView topLeftCell="A55" workbookViewId="0">
      <selection activeCell="C69" sqref="C69"/>
    </sheetView>
  </sheetViews>
  <sheetFormatPr defaultRowHeight="12.5" x14ac:dyDescent="0.25"/>
  <cols>
    <col min="1" max="1" width="30" customWidth="1"/>
    <col min="2" max="5" width="9.90625" bestFit="1" customWidth="1"/>
  </cols>
  <sheetData>
    <row r="4" spans="1:6" x14ac:dyDescent="0.25">
      <c r="A4" s="1" t="s">
        <v>0</v>
      </c>
    </row>
    <row r="5" spans="1:6" ht="20" x14ac:dyDescent="0.4">
      <c r="A5" s="11" t="s">
        <v>88</v>
      </c>
    </row>
    <row r="7" spans="1:6" ht="25" x14ac:dyDescent="0.25">
      <c r="A7" s="4" t="s">
        <v>1</v>
      </c>
    </row>
    <row r="10" spans="1:6" ht="26" x14ac:dyDescent="0.25">
      <c r="A10" s="10" t="s">
        <v>56</v>
      </c>
      <c r="B10" s="22"/>
      <c r="C10" s="22"/>
      <c r="D10" s="22"/>
      <c r="E10" s="22"/>
    </row>
    <row r="11" spans="1:6" ht="13" x14ac:dyDescent="0.25">
      <c r="A11" s="2" t="s">
        <v>55</v>
      </c>
      <c r="B11" s="23" t="s">
        <v>89</v>
      </c>
      <c r="C11" s="23" t="s">
        <v>90</v>
      </c>
      <c r="D11" s="23" t="s">
        <v>91</v>
      </c>
      <c r="E11" s="23" t="s">
        <v>92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26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26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93</v>
      </c>
      <c r="B16" s="9" t="s">
        <v>29</v>
      </c>
      <c r="C16" s="9" t="s">
        <v>29</v>
      </c>
      <c r="D16" s="8">
        <v>110608</v>
      </c>
      <c r="E16" s="8">
        <v>91488</v>
      </c>
      <c r="F16" s="3"/>
    </row>
    <row r="17" spans="1:6" x14ac:dyDescent="0.25">
      <c r="A17" s="3" t="s">
        <v>46</v>
      </c>
      <c r="B17" s="8">
        <v>170932</v>
      </c>
      <c r="C17" s="8">
        <v>297516</v>
      </c>
      <c r="D17" s="9" t="s">
        <v>29</v>
      </c>
      <c r="E17" s="9" t="s">
        <v>29</v>
      </c>
      <c r="F17" s="3"/>
    </row>
    <row r="18" spans="1:6" x14ac:dyDescent="0.25">
      <c r="A18" s="3" t="s">
        <v>94</v>
      </c>
      <c r="B18" s="9" t="s">
        <v>29</v>
      </c>
      <c r="C18" s="8">
        <v>250</v>
      </c>
      <c r="D18" s="8">
        <v>250</v>
      </c>
      <c r="E18" s="8">
        <v>1391</v>
      </c>
      <c r="F18" s="3"/>
    </row>
    <row r="19" spans="1:6" x14ac:dyDescent="0.25">
      <c r="A19" s="3" t="s">
        <v>45</v>
      </c>
      <c r="B19" s="8">
        <v>143276</v>
      </c>
      <c r="C19" s="9" t="s">
        <v>29</v>
      </c>
      <c r="D19" s="9" t="s">
        <v>29</v>
      </c>
      <c r="E19" s="9" t="s">
        <v>29</v>
      </c>
      <c r="F19" s="3"/>
    </row>
    <row r="20" spans="1:6" x14ac:dyDescent="0.25">
      <c r="A20" s="3" t="s">
        <v>95</v>
      </c>
      <c r="B20" s="8">
        <v>118216</v>
      </c>
      <c r="C20" s="8">
        <v>85092</v>
      </c>
      <c r="D20" s="8">
        <v>67592</v>
      </c>
      <c r="E20" s="8">
        <v>44808</v>
      </c>
      <c r="F20" s="3"/>
    </row>
    <row r="21" spans="1:6" x14ac:dyDescent="0.25">
      <c r="A21" s="3" t="s">
        <v>71</v>
      </c>
      <c r="B21" s="8">
        <v>49980</v>
      </c>
      <c r="C21" s="8">
        <v>34148</v>
      </c>
      <c r="D21" s="8">
        <v>19312</v>
      </c>
      <c r="E21" s="8">
        <v>10585</v>
      </c>
      <c r="F21" s="3"/>
    </row>
    <row r="22" spans="1:6" x14ac:dyDescent="0.25">
      <c r="A22" s="3" t="s">
        <v>44</v>
      </c>
      <c r="B22" s="8">
        <v>482404</v>
      </c>
      <c r="C22" s="8">
        <v>417006</v>
      </c>
      <c r="D22" s="8">
        <v>197762</v>
      </c>
      <c r="E22" s="8">
        <v>148272</v>
      </c>
      <c r="F22" s="3"/>
    </row>
    <row r="23" spans="1:6" x14ac:dyDescent="0.25">
      <c r="A23" s="3" t="s">
        <v>43</v>
      </c>
      <c r="B23" s="8">
        <v>53372</v>
      </c>
      <c r="C23" s="9" t="s">
        <v>29</v>
      </c>
      <c r="D23" s="9" t="s">
        <v>29</v>
      </c>
      <c r="E23" s="9" t="s">
        <v>29</v>
      </c>
      <c r="F23" s="3"/>
    </row>
    <row r="24" spans="1:6" x14ac:dyDescent="0.25">
      <c r="A24" s="3" t="s">
        <v>96</v>
      </c>
      <c r="B24" s="8">
        <v>3647</v>
      </c>
      <c r="C24" s="8">
        <v>2920</v>
      </c>
      <c r="D24" s="8">
        <v>5086</v>
      </c>
      <c r="E24" s="8">
        <v>3440</v>
      </c>
      <c r="F24" s="3"/>
    </row>
    <row r="25" spans="1:6" x14ac:dyDescent="0.25">
      <c r="A25" s="3" t="s">
        <v>97</v>
      </c>
      <c r="B25" s="8">
        <v>18010</v>
      </c>
      <c r="C25" s="8">
        <v>9829</v>
      </c>
      <c r="D25" s="8">
        <v>4514</v>
      </c>
      <c r="E25" s="8">
        <v>2341</v>
      </c>
      <c r="F25" s="3"/>
    </row>
    <row r="26" spans="1:6" x14ac:dyDescent="0.25">
      <c r="A26" s="3" t="s">
        <v>98</v>
      </c>
      <c r="B26" s="8">
        <v>27967</v>
      </c>
      <c r="C26" s="8">
        <v>16091</v>
      </c>
      <c r="D26" s="8">
        <v>14693</v>
      </c>
      <c r="E26" s="8">
        <v>6974</v>
      </c>
      <c r="F26" s="3"/>
    </row>
    <row r="27" spans="1:6" x14ac:dyDescent="0.25">
      <c r="A27" s="3" t="s">
        <v>99</v>
      </c>
      <c r="B27" s="8">
        <v>34571</v>
      </c>
      <c r="C27" s="8">
        <v>24982</v>
      </c>
      <c r="D27" s="8">
        <v>11481</v>
      </c>
      <c r="E27" s="8">
        <v>6443</v>
      </c>
      <c r="F27" s="3"/>
    </row>
    <row r="28" spans="1:6" x14ac:dyDescent="0.25">
      <c r="A28" s="3" t="s">
        <v>42</v>
      </c>
      <c r="B28" s="8">
        <v>1381</v>
      </c>
      <c r="C28" s="8">
        <v>356</v>
      </c>
      <c r="D28" s="8">
        <v>1618</v>
      </c>
      <c r="E28" s="8">
        <v>4199</v>
      </c>
      <c r="F28" s="3"/>
    </row>
    <row r="29" spans="1:6" x14ac:dyDescent="0.25">
      <c r="A29" s="3" t="s">
        <v>100</v>
      </c>
      <c r="B29" s="8">
        <v>402</v>
      </c>
      <c r="C29" s="8">
        <v>402</v>
      </c>
      <c r="D29" s="9" t="s">
        <v>29</v>
      </c>
      <c r="E29" s="9" t="s">
        <v>29</v>
      </c>
      <c r="F29" s="3"/>
    </row>
    <row r="30" spans="1:6" x14ac:dyDescent="0.25">
      <c r="A30" s="3" t="s">
        <v>101</v>
      </c>
      <c r="B30" s="8">
        <v>85978</v>
      </c>
      <c r="C30" s="8">
        <v>54580</v>
      </c>
      <c r="D30" s="8">
        <v>37392</v>
      </c>
      <c r="E30" s="8">
        <v>23397</v>
      </c>
      <c r="F30" s="3"/>
    </row>
    <row r="31" spans="1:6" x14ac:dyDescent="0.25">
      <c r="A31" s="3" t="s">
        <v>102</v>
      </c>
      <c r="B31" s="8">
        <v>31090</v>
      </c>
      <c r="C31" s="8">
        <v>20411</v>
      </c>
      <c r="D31" s="8">
        <v>10659</v>
      </c>
      <c r="E31" s="8">
        <v>4246</v>
      </c>
      <c r="F31" s="3"/>
    </row>
    <row r="32" spans="1:6" x14ac:dyDescent="0.25">
      <c r="A32" s="3" t="s">
        <v>103</v>
      </c>
      <c r="B32" s="8">
        <v>54888</v>
      </c>
      <c r="C32" s="8">
        <v>34169</v>
      </c>
      <c r="D32" s="8">
        <v>26733</v>
      </c>
      <c r="E32" s="8">
        <v>19151</v>
      </c>
      <c r="F32" s="3"/>
    </row>
    <row r="33" spans="1:6" x14ac:dyDescent="0.25">
      <c r="A33" s="3" t="s">
        <v>104</v>
      </c>
      <c r="B33" s="8">
        <v>22175</v>
      </c>
      <c r="C33" s="8">
        <v>14107</v>
      </c>
      <c r="D33" s="8">
        <v>19991</v>
      </c>
      <c r="E33" s="8">
        <v>13201</v>
      </c>
      <c r="F33" s="3"/>
    </row>
    <row r="34" spans="1:6" x14ac:dyDescent="0.25">
      <c r="A34" s="3" t="s">
        <v>105</v>
      </c>
      <c r="B34" s="9" t="s">
        <v>29</v>
      </c>
      <c r="C34" s="8">
        <v>12600</v>
      </c>
      <c r="D34" s="8">
        <v>9100</v>
      </c>
      <c r="E34" s="8">
        <v>8613</v>
      </c>
      <c r="F34" s="3"/>
    </row>
    <row r="35" spans="1:6" x14ac:dyDescent="0.25">
      <c r="A35" s="3" t="s">
        <v>106</v>
      </c>
      <c r="B35" s="8">
        <v>3227</v>
      </c>
      <c r="C35" s="8">
        <v>3703</v>
      </c>
      <c r="D35" s="8">
        <v>3619</v>
      </c>
      <c r="E35" s="8">
        <v>2363</v>
      </c>
      <c r="F35" s="3"/>
    </row>
    <row r="36" spans="1:6" x14ac:dyDescent="0.25">
      <c r="A36" s="3" t="s">
        <v>41</v>
      </c>
      <c r="B36" s="8">
        <v>616066</v>
      </c>
      <c r="C36" s="8">
        <v>481585</v>
      </c>
      <c r="D36" s="8">
        <v>257205</v>
      </c>
      <c r="E36" s="8">
        <v>191600</v>
      </c>
      <c r="F36" s="3"/>
    </row>
    <row r="37" spans="1:6" x14ac:dyDescent="0.25">
      <c r="A37" s="3" t="s">
        <v>40</v>
      </c>
      <c r="B37" s="8">
        <v>90883</v>
      </c>
      <c r="C37" s="8">
        <v>79782</v>
      </c>
      <c r="D37" s="8">
        <v>44238</v>
      </c>
      <c r="E37" s="8">
        <v>36588</v>
      </c>
      <c r="F37" s="3"/>
    </row>
    <row r="38" spans="1:6" x14ac:dyDescent="0.25">
      <c r="A38" s="3" t="s">
        <v>107</v>
      </c>
      <c r="B38" s="8">
        <v>9494</v>
      </c>
      <c r="C38" s="8">
        <v>10680</v>
      </c>
      <c r="D38" s="8">
        <v>9632</v>
      </c>
      <c r="E38" s="8">
        <v>7673</v>
      </c>
      <c r="F38" s="3"/>
    </row>
    <row r="39" spans="1:6" x14ac:dyDescent="0.25">
      <c r="A39" s="3" t="s">
        <v>108</v>
      </c>
      <c r="B39" s="8">
        <v>15703</v>
      </c>
      <c r="C39" s="8">
        <v>506</v>
      </c>
      <c r="D39" s="8">
        <v>11186</v>
      </c>
      <c r="E39" s="8">
        <v>6302</v>
      </c>
      <c r="F39" s="3"/>
    </row>
    <row r="40" spans="1:6" x14ac:dyDescent="0.25">
      <c r="A40" s="3" t="s">
        <v>109</v>
      </c>
      <c r="B40" s="8">
        <v>12922</v>
      </c>
      <c r="C40" s="8">
        <v>10456</v>
      </c>
      <c r="D40" s="8">
        <v>9995</v>
      </c>
      <c r="E40" s="8">
        <v>2831</v>
      </c>
      <c r="F40" s="3"/>
    </row>
    <row r="41" spans="1:6" x14ac:dyDescent="0.25">
      <c r="A41" s="3" t="s">
        <v>110</v>
      </c>
      <c r="B41" s="8">
        <v>6956</v>
      </c>
      <c r="C41" s="8">
        <v>7066</v>
      </c>
      <c r="D41" s="8">
        <v>3702</v>
      </c>
      <c r="E41" s="8">
        <v>2646</v>
      </c>
      <c r="F41" s="3"/>
    </row>
    <row r="42" spans="1:6" x14ac:dyDescent="0.25">
      <c r="A42" s="3" t="s">
        <v>111</v>
      </c>
      <c r="B42" s="8">
        <v>7045</v>
      </c>
      <c r="C42" s="8">
        <v>4801</v>
      </c>
      <c r="D42" s="8">
        <v>3390</v>
      </c>
      <c r="E42" s="8">
        <v>4517</v>
      </c>
      <c r="F42" s="3"/>
    </row>
    <row r="43" spans="1:6" x14ac:dyDescent="0.25">
      <c r="A43" s="3" t="s">
        <v>112</v>
      </c>
      <c r="B43" s="8">
        <v>7550</v>
      </c>
      <c r="C43" s="8">
        <v>4567</v>
      </c>
      <c r="D43" s="9" t="s">
        <v>29</v>
      </c>
      <c r="E43" s="9" t="s">
        <v>29</v>
      </c>
      <c r="F43" s="3"/>
    </row>
    <row r="44" spans="1:6" x14ac:dyDescent="0.25">
      <c r="A44" s="3" t="s">
        <v>113</v>
      </c>
      <c r="B44" s="9" t="s">
        <v>29</v>
      </c>
      <c r="C44" s="9" t="s">
        <v>29</v>
      </c>
      <c r="D44" s="9" t="s">
        <v>29</v>
      </c>
      <c r="E44" s="8">
        <v>1656</v>
      </c>
      <c r="F44" s="3"/>
    </row>
    <row r="45" spans="1:6" x14ac:dyDescent="0.25">
      <c r="A45" s="3" t="s">
        <v>38</v>
      </c>
      <c r="B45" s="8">
        <v>10064</v>
      </c>
      <c r="C45" s="8">
        <v>4961</v>
      </c>
      <c r="D45" s="8">
        <v>8458</v>
      </c>
      <c r="E45" s="8">
        <v>4348</v>
      </c>
      <c r="F45" s="3"/>
    </row>
    <row r="46" spans="1:6" x14ac:dyDescent="0.25">
      <c r="A46" s="3" t="s">
        <v>114</v>
      </c>
      <c r="B46" s="8">
        <v>69734</v>
      </c>
      <c r="C46" s="8">
        <v>43037</v>
      </c>
      <c r="D46" s="8">
        <v>46363</v>
      </c>
      <c r="E46" s="8">
        <v>29973</v>
      </c>
      <c r="F46" s="3"/>
    </row>
    <row r="47" spans="1:6" x14ac:dyDescent="0.25">
      <c r="A47" s="3" t="s">
        <v>115</v>
      </c>
      <c r="B47" s="9" t="s">
        <v>29</v>
      </c>
      <c r="C47" s="9" t="s">
        <v>29</v>
      </c>
      <c r="D47" s="8">
        <v>26679</v>
      </c>
      <c r="E47" s="8">
        <v>7798</v>
      </c>
      <c r="F47" s="3"/>
    </row>
    <row r="48" spans="1:6" x14ac:dyDescent="0.25">
      <c r="A48" s="3" t="s">
        <v>116</v>
      </c>
      <c r="B48" s="8">
        <v>7233</v>
      </c>
      <c r="C48" s="8">
        <v>6814</v>
      </c>
      <c r="D48" s="8">
        <v>5190</v>
      </c>
      <c r="E48" s="8">
        <v>3197</v>
      </c>
      <c r="F48" s="3"/>
    </row>
    <row r="49" spans="1:6" x14ac:dyDescent="0.25">
      <c r="A49" s="3" t="s">
        <v>117</v>
      </c>
      <c r="B49" s="8">
        <v>11997</v>
      </c>
      <c r="C49" s="8">
        <v>8870</v>
      </c>
      <c r="D49" s="8">
        <v>7150</v>
      </c>
      <c r="E49" s="8">
        <v>4431</v>
      </c>
      <c r="F49" s="3"/>
    </row>
    <row r="50" spans="1:6" x14ac:dyDescent="0.25">
      <c r="A50" s="3" t="s">
        <v>118</v>
      </c>
      <c r="B50" s="8">
        <v>2784</v>
      </c>
      <c r="C50" s="8">
        <v>3729</v>
      </c>
      <c r="D50" s="8">
        <v>4298</v>
      </c>
      <c r="E50" s="8">
        <v>3086</v>
      </c>
      <c r="F50" s="3"/>
    </row>
    <row r="51" spans="1:6" x14ac:dyDescent="0.25">
      <c r="A51" s="3" t="s">
        <v>37</v>
      </c>
      <c r="B51" s="8">
        <v>182631</v>
      </c>
      <c r="C51" s="8">
        <v>142232</v>
      </c>
      <c r="D51" s="8">
        <v>133918</v>
      </c>
      <c r="E51" s="8">
        <v>85073</v>
      </c>
      <c r="F51" s="3"/>
    </row>
    <row r="52" spans="1:6" x14ac:dyDescent="0.25">
      <c r="A52" s="3" t="s">
        <v>119</v>
      </c>
      <c r="B52" s="8">
        <v>24439</v>
      </c>
      <c r="C52" s="8">
        <v>15288</v>
      </c>
      <c r="D52" s="8">
        <v>11781</v>
      </c>
      <c r="E52" s="8">
        <v>9541</v>
      </c>
      <c r="F52" s="3"/>
    </row>
    <row r="53" spans="1:6" x14ac:dyDescent="0.25">
      <c r="A53" s="3" t="s">
        <v>36</v>
      </c>
      <c r="B53" s="8">
        <v>12996</v>
      </c>
      <c r="C53" s="8">
        <v>8993</v>
      </c>
      <c r="D53" s="8">
        <v>7423</v>
      </c>
      <c r="E53" s="8">
        <v>4817</v>
      </c>
      <c r="F53" s="3"/>
    </row>
    <row r="54" spans="1:6" x14ac:dyDescent="0.25">
      <c r="A54" s="3" t="s">
        <v>120</v>
      </c>
      <c r="B54" s="8">
        <v>220066</v>
      </c>
      <c r="C54" s="8">
        <v>166513</v>
      </c>
      <c r="D54" s="8">
        <v>153122</v>
      </c>
      <c r="E54" s="8">
        <v>99431</v>
      </c>
      <c r="F54" s="3"/>
    </row>
    <row r="55" spans="1:6" x14ac:dyDescent="0.25">
      <c r="A55" s="3" t="s">
        <v>121</v>
      </c>
      <c r="B55" s="9" t="s">
        <v>29</v>
      </c>
      <c r="C55" s="9" t="s">
        <v>29</v>
      </c>
      <c r="D55" s="8">
        <v>42222</v>
      </c>
      <c r="E55" s="8">
        <v>42222</v>
      </c>
      <c r="F55" s="3"/>
    </row>
    <row r="56" spans="1:6" x14ac:dyDescent="0.25">
      <c r="A56" s="3" t="s">
        <v>122</v>
      </c>
      <c r="B56" s="8">
        <v>1</v>
      </c>
      <c r="C56" s="8">
        <v>1</v>
      </c>
      <c r="D56" s="9" t="s">
        <v>29</v>
      </c>
      <c r="E56" s="9" t="s">
        <v>29</v>
      </c>
      <c r="F56" s="3"/>
    </row>
    <row r="57" spans="1:6" x14ac:dyDescent="0.25">
      <c r="A57" s="3" t="s">
        <v>123</v>
      </c>
      <c r="B57" s="8">
        <v>1</v>
      </c>
      <c r="C57" s="8">
        <v>1</v>
      </c>
      <c r="D57" s="9" t="s">
        <v>29</v>
      </c>
      <c r="E57" s="9" t="s">
        <v>29</v>
      </c>
      <c r="F57" s="3"/>
    </row>
    <row r="58" spans="1:6" x14ac:dyDescent="0.25">
      <c r="A58" s="3" t="s">
        <v>35</v>
      </c>
      <c r="B58" s="9" t="s">
        <v>29</v>
      </c>
      <c r="C58" s="9" t="s">
        <v>29</v>
      </c>
      <c r="D58" s="8">
        <v>1</v>
      </c>
      <c r="E58" s="9" t="s">
        <v>29</v>
      </c>
      <c r="F58" s="3"/>
    </row>
    <row r="59" spans="1:6" x14ac:dyDescent="0.25">
      <c r="A59" s="3" t="s">
        <v>34</v>
      </c>
      <c r="B59" s="8">
        <v>279511</v>
      </c>
      <c r="C59" s="8">
        <v>235312</v>
      </c>
      <c r="D59" s="8">
        <v>27002</v>
      </c>
      <c r="E59" s="8">
        <v>10938</v>
      </c>
      <c r="F59" s="3"/>
    </row>
    <row r="60" spans="1:6" x14ac:dyDescent="0.25">
      <c r="A60" s="3" t="s">
        <v>31</v>
      </c>
      <c r="B60" s="8">
        <v>-187</v>
      </c>
      <c r="C60" s="9" t="s">
        <v>29</v>
      </c>
      <c r="D60" s="9" t="s">
        <v>29</v>
      </c>
      <c r="E60" s="9" t="s">
        <v>29</v>
      </c>
      <c r="F60" s="3"/>
    </row>
    <row r="61" spans="1:6" x14ac:dyDescent="0.25">
      <c r="A61" s="3" t="s">
        <v>33</v>
      </c>
      <c r="B61" s="8">
        <v>116674</v>
      </c>
      <c r="C61" s="8">
        <v>79758</v>
      </c>
      <c r="D61" s="8">
        <v>34858</v>
      </c>
      <c r="E61" s="8">
        <v>39009</v>
      </c>
      <c r="F61" s="3"/>
    </row>
    <row r="62" spans="1:6" x14ac:dyDescent="0.25">
      <c r="A62" s="3" t="s">
        <v>30</v>
      </c>
      <c r="B62" s="8">
        <v>396000</v>
      </c>
      <c r="C62" s="8">
        <v>315072</v>
      </c>
      <c r="D62" s="8">
        <v>61861</v>
      </c>
      <c r="E62" s="8">
        <v>49947</v>
      </c>
      <c r="F62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CD31-918F-4AA1-8CF5-89C7EECF46AF}">
  <sheetPr codeName="Sheet15"/>
  <dimension ref="A4:F47"/>
  <sheetViews>
    <sheetView workbookViewId="0">
      <selection activeCell="G12" sqref="G12"/>
    </sheetView>
  </sheetViews>
  <sheetFormatPr defaultRowHeight="12.5" x14ac:dyDescent="0.25"/>
  <cols>
    <col min="1" max="1" width="50" customWidth="1"/>
    <col min="2" max="197" width="12" customWidth="1"/>
  </cols>
  <sheetData>
    <row r="4" spans="1:6" x14ac:dyDescent="0.25">
      <c r="A4" s="1" t="s">
        <v>0</v>
      </c>
    </row>
    <row r="5" spans="1:6" ht="20" x14ac:dyDescent="0.4">
      <c r="A5" s="11" t="s">
        <v>88</v>
      </c>
    </row>
    <row r="7" spans="1:6" x14ac:dyDescent="0.25">
      <c r="A7" s="4" t="s">
        <v>1</v>
      </c>
    </row>
    <row r="10" spans="1:6" ht="13" x14ac:dyDescent="0.25">
      <c r="A10" s="10" t="s">
        <v>57</v>
      </c>
    </row>
    <row r="11" spans="1:6" ht="13" x14ac:dyDescent="0.25">
      <c r="A11" s="2" t="s">
        <v>55</v>
      </c>
      <c r="B11" s="5" t="s">
        <v>89</v>
      </c>
      <c r="C11" s="5" t="s">
        <v>90</v>
      </c>
      <c r="D11" s="5" t="s">
        <v>91</v>
      </c>
      <c r="E11" s="5" t="s">
        <v>92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13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13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124</v>
      </c>
      <c r="B16" s="8">
        <v>1577558</v>
      </c>
      <c r="C16" s="8">
        <v>1226505</v>
      </c>
      <c r="D16" s="8">
        <v>977139</v>
      </c>
      <c r="E16" s="8">
        <v>730313</v>
      </c>
      <c r="F16" s="3"/>
    </row>
    <row r="17" spans="1:6" x14ac:dyDescent="0.25">
      <c r="A17" s="3" t="s">
        <v>125</v>
      </c>
      <c r="B17" s="8">
        <v>874429</v>
      </c>
      <c r="C17" s="8">
        <v>690483</v>
      </c>
      <c r="D17" s="8">
        <v>542718</v>
      </c>
      <c r="E17" s="8">
        <v>407064</v>
      </c>
      <c r="F17" s="3"/>
    </row>
    <row r="18" spans="1:6" x14ac:dyDescent="0.25">
      <c r="A18" s="3" t="s">
        <v>58</v>
      </c>
      <c r="B18" s="8">
        <v>703129</v>
      </c>
      <c r="C18" s="8">
        <v>536022</v>
      </c>
      <c r="D18" s="8">
        <v>434421</v>
      </c>
      <c r="E18" s="8">
        <v>323249</v>
      </c>
      <c r="F18" s="3"/>
    </row>
    <row r="19" spans="1:6" x14ac:dyDescent="0.25">
      <c r="A19" s="3" t="s">
        <v>59</v>
      </c>
      <c r="B19" s="8">
        <v>679634</v>
      </c>
      <c r="C19" s="8">
        <v>492998</v>
      </c>
      <c r="D19" s="8">
        <v>402781</v>
      </c>
      <c r="E19" s="8">
        <v>259021</v>
      </c>
      <c r="F19" s="3"/>
    </row>
    <row r="20" spans="1:6" x14ac:dyDescent="0.25">
      <c r="A20" s="3" t="s">
        <v>60</v>
      </c>
      <c r="B20" s="8">
        <v>23495</v>
      </c>
      <c r="C20" s="8">
        <v>43024</v>
      </c>
      <c r="D20" s="8">
        <v>31640</v>
      </c>
      <c r="E20" s="8">
        <v>64228</v>
      </c>
      <c r="F20" s="3"/>
    </row>
    <row r="21" spans="1:6" x14ac:dyDescent="0.25">
      <c r="A21" s="3" t="s">
        <v>126</v>
      </c>
      <c r="B21" s="9" t="s">
        <v>29</v>
      </c>
      <c r="C21" s="8">
        <v>10685</v>
      </c>
      <c r="D21" s="8">
        <v>-18881</v>
      </c>
      <c r="E21" s="8">
        <v>-3019</v>
      </c>
      <c r="F21" s="3"/>
    </row>
    <row r="22" spans="1:6" x14ac:dyDescent="0.25">
      <c r="A22" s="3" t="s">
        <v>61</v>
      </c>
      <c r="B22" s="8">
        <v>5791</v>
      </c>
      <c r="C22" s="9" t="s">
        <v>29</v>
      </c>
      <c r="D22" s="9" t="s">
        <v>29</v>
      </c>
      <c r="E22" s="9" t="s">
        <v>29</v>
      </c>
      <c r="F22" s="3"/>
    </row>
    <row r="23" spans="1:6" x14ac:dyDescent="0.25">
      <c r="A23" s="3" t="s">
        <v>127</v>
      </c>
      <c r="B23" s="8">
        <v>1535</v>
      </c>
      <c r="C23" s="8">
        <v>1004</v>
      </c>
      <c r="D23" s="8">
        <v>42</v>
      </c>
      <c r="E23" s="8">
        <v>13</v>
      </c>
      <c r="F23" s="3"/>
    </row>
    <row r="24" spans="1:6" x14ac:dyDescent="0.25">
      <c r="A24" s="3" t="s">
        <v>128</v>
      </c>
      <c r="B24" s="8">
        <v>31657</v>
      </c>
      <c r="C24" s="8">
        <v>56978</v>
      </c>
      <c r="D24" s="9" t="s">
        <v>29</v>
      </c>
      <c r="E24" s="9" t="s">
        <v>29</v>
      </c>
      <c r="F24" s="3"/>
    </row>
    <row r="25" spans="1:6" x14ac:dyDescent="0.25">
      <c r="A25" s="3" t="s">
        <v>129</v>
      </c>
      <c r="B25" s="8">
        <v>-836</v>
      </c>
      <c r="C25" s="8">
        <v>-2265</v>
      </c>
      <c r="D25" s="9" t="s">
        <v>29</v>
      </c>
      <c r="E25" s="9" t="s">
        <v>29</v>
      </c>
      <c r="F25" s="3"/>
    </row>
    <row r="26" spans="1:6" x14ac:dyDescent="0.25">
      <c r="A26" s="3" t="s">
        <v>130</v>
      </c>
      <c r="B26" s="8">
        <v>30821</v>
      </c>
      <c r="C26" s="8">
        <v>54713</v>
      </c>
      <c r="D26" s="8">
        <v>12801</v>
      </c>
      <c r="E26" s="8">
        <v>61222</v>
      </c>
      <c r="F26" s="3"/>
    </row>
    <row r="27" spans="1:6" x14ac:dyDescent="0.25">
      <c r="A27" s="3" t="s">
        <v>131</v>
      </c>
      <c r="B27" s="8">
        <v>-221</v>
      </c>
      <c r="C27" s="8">
        <v>2732</v>
      </c>
      <c r="D27" s="8">
        <v>17027</v>
      </c>
      <c r="E27" s="8">
        <v>29204</v>
      </c>
      <c r="F27" s="3"/>
    </row>
    <row r="28" spans="1:6" x14ac:dyDescent="0.25">
      <c r="A28" s="3" t="s">
        <v>132</v>
      </c>
      <c r="B28" s="8">
        <v>2431</v>
      </c>
      <c r="C28" s="8">
        <v>493</v>
      </c>
      <c r="D28" s="8">
        <v>3096</v>
      </c>
      <c r="E28" s="8">
        <v>4706</v>
      </c>
      <c r="F28" s="3"/>
    </row>
    <row r="29" spans="1:6" x14ac:dyDescent="0.25">
      <c r="A29" s="3" t="s">
        <v>133</v>
      </c>
      <c r="B29" s="8">
        <v>-67</v>
      </c>
      <c r="C29" s="9" t="s">
        <v>29</v>
      </c>
      <c r="D29" s="9" t="s">
        <v>29</v>
      </c>
      <c r="E29" s="9" t="s">
        <v>29</v>
      </c>
      <c r="F29" s="3"/>
    </row>
    <row r="30" spans="1:6" x14ac:dyDescent="0.25">
      <c r="A30" s="3" t="s">
        <v>134</v>
      </c>
      <c r="B30" s="8">
        <v>2143</v>
      </c>
      <c r="C30" s="8">
        <v>3225</v>
      </c>
      <c r="D30" s="8">
        <v>20123</v>
      </c>
      <c r="E30" s="8">
        <v>33910</v>
      </c>
      <c r="F30" s="3"/>
    </row>
    <row r="31" spans="1:6" x14ac:dyDescent="0.25">
      <c r="A31" s="3" t="s">
        <v>135</v>
      </c>
      <c r="B31" s="8">
        <v>-5464</v>
      </c>
      <c r="C31" s="8">
        <v>7917</v>
      </c>
      <c r="D31" s="8">
        <v>-6009</v>
      </c>
      <c r="E31" s="8">
        <v>-5458</v>
      </c>
      <c r="F31" s="3"/>
    </row>
    <row r="32" spans="1:6" x14ac:dyDescent="0.25">
      <c r="A32" s="3" t="s">
        <v>136</v>
      </c>
      <c r="B32" s="8">
        <v>-2667</v>
      </c>
      <c r="C32" s="8">
        <v>-1329</v>
      </c>
      <c r="D32" s="8">
        <v>-719</v>
      </c>
      <c r="E32" s="8">
        <v>-411</v>
      </c>
      <c r="F32" s="3"/>
    </row>
    <row r="33" spans="1:6" x14ac:dyDescent="0.25">
      <c r="A33" s="3" t="s">
        <v>137</v>
      </c>
      <c r="B33" s="8">
        <v>-72</v>
      </c>
      <c r="C33" s="9" t="s">
        <v>29</v>
      </c>
      <c r="D33" s="9" t="s">
        <v>29</v>
      </c>
      <c r="E33" s="9" t="s">
        <v>29</v>
      </c>
      <c r="F33" s="3"/>
    </row>
    <row r="34" spans="1:6" x14ac:dyDescent="0.25">
      <c r="A34" s="3" t="s">
        <v>138</v>
      </c>
      <c r="B34" s="8">
        <v>-8203</v>
      </c>
      <c r="C34" s="8">
        <v>6588</v>
      </c>
      <c r="D34" s="8">
        <v>-6728</v>
      </c>
      <c r="E34" s="8">
        <v>-5869</v>
      </c>
      <c r="F34" s="3"/>
    </row>
    <row r="35" spans="1:6" x14ac:dyDescent="0.25">
      <c r="A35" s="3" t="s">
        <v>139</v>
      </c>
      <c r="B35" s="8">
        <v>-6060</v>
      </c>
      <c r="C35" s="8">
        <v>9813</v>
      </c>
      <c r="D35" s="8">
        <v>13395</v>
      </c>
      <c r="E35" s="8">
        <v>28041</v>
      </c>
      <c r="F35" s="3"/>
    </row>
    <row r="36" spans="1:6" x14ac:dyDescent="0.25">
      <c r="A36" s="3" t="s">
        <v>140</v>
      </c>
      <c r="B36" s="8">
        <v>36881</v>
      </c>
      <c r="C36" s="8">
        <v>44900</v>
      </c>
      <c r="D36" s="8">
        <v>-594</v>
      </c>
      <c r="E36" s="8">
        <v>33181</v>
      </c>
      <c r="F36" s="3"/>
    </row>
    <row r="37" spans="1:6" x14ac:dyDescent="0.25">
      <c r="A37" s="3" t="s">
        <v>141</v>
      </c>
      <c r="B37" s="9" t="s">
        <v>29</v>
      </c>
      <c r="C37" s="8">
        <v>768</v>
      </c>
      <c r="D37" s="9" t="s">
        <v>29</v>
      </c>
      <c r="E37" s="8">
        <v>2533</v>
      </c>
      <c r="F37" s="3"/>
    </row>
    <row r="38" spans="1:6" x14ac:dyDescent="0.25">
      <c r="A38" s="3" t="s">
        <v>142</v>
      </c>
      <c r="B38" s="9" t="s">
        <v>29</v>
      </c>
      <c r="C38" s="8">
        <v>8591</v>
      </c>
      <c r="D38" s="9" t="s">
        <v>29</v>
      </c>
      <c r="E38" s="8">
        <v>22437</v>
      </c>
      <c r="F38" s="3"/>
    </row>
    <row r="39" spans="1:6" x14ac:dyDescent="0.25">
      <c r="A39" s="3" t="s">
        <v>143</v>
      </c>
      <c r="B39" s="8">
        <v>36863</v>
      </c>
      <c r="C39" s="8">
        <v>35541</v>
      </c>
      <c r="D39" s="8">
        <v>-594</v>
      </c>
      <c r="E39" s="8">
        <v>8211</v>
      </c>
      <c r="F39" s="3"/>
    </row>
    <row r="40" spans="1:6" x14ac:dyDescent="0.25">
      <c r="A40" s="3" t="s">
        <v>63</v>
      </c>
      <c r="B40" s="24">
        <v>100013.462</v>
      </c>
      <c r="C40" s="24">
        <v>75947.759000000005</v>
      </c>
      <c r="D40" s="24">
        <v>24973.931</v>
      </c>
      <c r="E40" s="7">
        <v>22729.89</v>
      </c>
      <c r="F40" s="3"/>
    </row>
    <row r="41" spans="1:6" x14ac:dyDescent="0.25">
      <c r="A41" s="3" t="s">
        <v>64</v>
      </c>
      <c r="B41" s="24">
        <v>103653.626</v>
      </c>
      <c r="C41" s="24">
        <v>81288.418000000005</v>
      </c>
      <c r="D41" s="24">
        <v>24973.931</v>
      </c>
      <c r="E41" s="24">
        <v>27882.844000000001</v>
      </c>
      <c r="F41" s="3"/>
    </row>
    <row r="42" spans="1:6" x14ac:dyDescent="0.25">
      <c r="A42" s="3" t="s">
        <v>65</v>
      </c>
      <c r="B42" s="7">
        <v>101397.48</v>
      </c>
      <c r="C42" s="24">
        <v>98799.861000000004</v>
      </c>
      <c r="D42" s="24">
        <v>26834.535</v>
      </c>
      <c r="E42" s="24">
        <v>25873.434000000001</v>
      </c>
      <c r="F42" s="3"/>
    </row>
    <row r="43" spans="1:6" x14ac:dyDescent="0.25">
      <c r="A43" s="3" t="s">
        <v>144</v>
      </c>
      <c r="B43" s="7">
        <v>0.37</v>
      </c>
      <c r="C43" s="7">
        <v>0.47</v>
      </c>
      <c r="D43" s="7">
        <v>-0.02</v>
      </c>
      <c r="E43" s="7">
        <v>0.36</v>
      </c>
      <c r="F43" s="3"/>
    </row>
    <row r="44" spans="1:6" x14ac:dyDescent="0.25">
      <c r="A44" s="3" t="s">
        <v>145</v>
      </c>
      <c r="B44" s="7">
        <v>0.36</v>
      </c>
      <c r="C44" s="7">
        <v>0.34</v>
      </c>
      <c r="D44" s="7">
        <v>-0.02</v>
      </c>
      <c r="E44" s="7">
        <v>0.34</v>
      </c>
      <c r="F44" s="3"/>
    </row>
    <row r="45" spans="1:6" x14ac:dyDescent="0.25">
      <c r="A45" s="3" t="s">
        <v>66</v>
      </c>
      <c r="B45" s="8">
        <v>8000</v>
      </c>
      <c r="C45" s="8">
        <v>6600</v>
      </c>
      <c r="D45" s="8">
        <v>5800</v>
      </c>
      <c r="E45" s="9" t="s">
        <v>29</v>
      </c>
      <c r="F45" s="3"/>
    </row>
    <row r="46" spans="1:6" x14ac:dyDescent="0.25">
      <c r="A46" s="3" t="s">
        <v>67</v>
      </c>
      <c r="B46" s="8">
        <v>85</v>
      </c>
      <c r="C46" s="8">
        <v>106</v>
      </c>
      <c r="D46" s="9" t="s">
        <v>29</v>
      </c>
      <c r="E46" s="9" t="s">
        <v>29</v>
      </c>
      <c r="F46" s="3"/>
    </row>
    <row r="47" spans="1:6" x14ac:dyDescent="0.25">
      <c r="A47" s="3" t="s">
        <v>32</v>
      </c>
      <c r="B47" s="8">
        <v>-578</v>
      </c>
      <c r="C47" s="9" t="s">
        <v>29</v>
      </c>
      <c r="D47" s="9" t="s">
        <v>29</v>
      </c>
      <c r="E47" s="9" t="s">
        <v>29</v>
      </c>
      <c r="F47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B524-CEF9-423D-AEA8-608C51A1A4D8}">
  <sheetPr codeName="Sheet7"/>
  <dimension ref="A4:F50"/>
  <sheetViews>
    <sheetView workbookViewId="0">
      <selection activeCell="E15" sqref="E15"/>
    </sheetView>
  </sheetViews>
  <sheetFormatPr defaultRowHeight="12.5" x14ac:dyDescent="0.25"/>
  <cols>
    <col min="1" max="1" width="50" customWidth="1"/>
    <col min="2" max="197" width="12" customWidth="1"/>
  </cols>
  <sheetData>
    <row r="4" spans="1:6" x14ac:dyDescent="0.25">
      <c r="A4" s="1" t="s">
        <v>0</v>
      </c>
    </row>
    <row r="5" spans="1:6" ht="20" x14ac:dyDescent="0.4">
      <c r="A5" s="11" t="s">
        <v>88</v>
      </c>
    </row>
    <row r="7" spans="1:6" x14ac:dyDescent="0.25">
      <c r="A7" s="4" t="s">
        <v>1</v>
      </c>
    </row>
    <row r="10" spans="1:6" ht="13" x14ac:dyDescent="0.25">
      <c r="A10" s="10" t="s">
        <v>72</v>
      </c>
    </row>
    <row r="11" spans="1:6" ht="13" x14ac:dyDescent="0.25">
      <c r="A11" s="2" t="s">
        <v>55</v>
      </c>
      <c r="B11" s="5" t="s">
        <v>89</v>
      </c>
      <c r="C11" s="5" t="s">
        <v>90</v>
      </c>
      <c r="D11" s="5" t="s">
        <v>91</v>
      </c>
      <c r="E11" s="5" t="s">
        <v>92</v>
      </c>
      <c r="F11" s="2"/>
    </row>
    <row r="12" spans="1:6" ht="13" x14ac:dyDescent="0.25">
      <c r="A12" s="2" t="s">
        <v>54</v>
      </c>
      <c r="B12" s="5" t="s">
        <v>53</v>
      </c>
      <c r="C12" s="5" t="s">
        <v>53</v>
      </c>
      <c r="D12" s="5" t="s">
        <v>53</v>
      </c>
      <c r="E12" s="5" t="s">
        <v>53</v>
      </c>
      <c r="F12" s="2"/>
    </row>
    <row r="13" spans="1:6" ht="13" x14ac:dyDescent="0.25">
      <c r="A13" s="2" t="s">
        <v>52</v>
      </c>
      <c r="B13" s="5" t="s">
        <v>51</v>
      </c>
      <c r="C13" s="5" t="s">
        <v>51</v>
      </c>
      <c r="D13" s="5" t="s">
        <v>51</v>
      </c>
      <c r="E13" s="5" t="s">
        <v>51</v>
      </c>
      <c r="F13" s="2"/>
    </row>
    <row r="14" spans="1:6" ht="13" x14ac:dyDescent="0.25">
      <c r="A14" s="2" t="s">
        <v>50</v>
      </c>
      <c r="B14" s="5" t="s">
        <v>49</v>
      </c>
      <c r="C14" s="5" t="s">
        <v>49</v>
      </c>
      <c r="D14" s="5" t="s">
        <v>49</v>
      </c>
      <c r="E14" s="5" t="s">
        <v>49</v>
      </c>
      <c r="F14" s="2"/>
    </row>
    <row r="15" spans="1:6" ht="13" x14ac:dyDescent="0.25">
      <c r="A15" s="2" t="s">
        <v>48</v>
      </c>
      <c r="B15" s="5" t="s">
        <v>47</v>
      </c>
      <c r="C15" s="5" t="s">
        <v>47</v>
      </c>
      <c r="D15" s="5" t="s">
        <v>47</v>
      </c>
      <c r="E15" s="5" t="s">
        <v>47</v>
      </c>
      <c r="F15" s="2"/>
    </row>
    <row r="16" spans="1:6" x14ac:dyDescent="0.25">
      <c r="A16" s="3" t="s">
        <v>62</v>
      </c>
      <c r="B16" s="8">
        <v>36881</v>
      </c>
      <c r="C16" s="8">
        <v>44900</v>
      </c>
      <c r="D16" s="8">
        <v>-594</v>
      </c>
      <c r="E16" s="8">
        <v>33181</v>
      </c>
      <c r="F16" s="3"/>
    </row>
    <row r="17" spans="1:6" x14ac:dyDescent="0.25">
      <c r="A17" s="3" t="s">
        <v>39</v>
      </c>
      <c r="B17" s="8">
        <v>-8203</v>
      </c>
      <c r="C17" s="8">
        <v>6588</v>
      </c>
      <c r="D17" s="8">
        <v>-6728</v>
      </c>
      <c r="E17" s="8">
        <v>-5869</v>
      </c>
      <c r="F17" s="3"/>
    </row>
    <row r="18" spans="1:6" x14ac:dyDescent="0.25">
      <c r="A18" s="3" t="s">
        <v>126</v>
      </c>
      <c r="B18" s="9" t="s">
        <v>29</v>
      </c>
      <c r="C18" s="8">
        <v>-10685</v>
      </c>
      <c r="D18" s="8">
        <v>18881</v>
      </c>
      <c r="E18" s="8">
        <v>3019</v>
      </c>
      <c r="F18" s="3"/>
    </row>
    <row r="19" spans="1:6" x14ac:dyDescent="0.25">
      <c r="A19" s="3" t="s">
        <v>146</v>
      </c>
      <c r="B19" s="8">
        <v>7974</v>
      </c>
      <c r="C19" s="8">
        <v>1916</v>
      </c>
      <c r="D19" s="8">
        <v>3591</v>
      </c>
      <c r="E19" s="8">
        <v>5941</v>
      </c>
      <c r="F19" s="3"/>
    </row>
    <row r="20" spans="1:6" x14ac:dyDescent="0.25">
      <c r="A20" s="3" t="s">
        <v>147</v>
      </c>
      <c r="B20" s="9" t="s">
        <v>29</v>
      </c>
      <c r="C20" s="9" t="s">
        <v>29</v>
      </c>
      <c r="D20" s="8">
        <v>9699</v>
      </c>
      <c r="E20" s="8">
        <v>4810</v>
      </c>
      <c r="F20" s="3"/>
    </row>
    <row r="21" spans="1:6" x14ac:dyDescent="0.25">
      <c r="A21" s="3" t="s">
        <v>148</v>
      </c>
      <c r="B21" s="8">
        <v>35256</v>
      </c>
      <c r="C21" s="8">
        <v>15403</v>
      </c>
      <c r="D21" s="8">
        <v>3545</v>
      </c>
      <c r="E21" s="8">
        <v>1850</v>
      </c>
      <c r="F21" s="3"/>
    </row>
    <row r="22" spans="1:6" x14ac:dyDescent="0.25">
      <c r="A22" s="3" t="s">
        <v>149</v>
      </c>
      <c r="B22" s="9" t="s">
        <v>29</v>
      </c>
      <c r="C22" s="9" t="s">
        <v>29</v>
      </c>
      <c r="D22" s="8">
        <v>-62</v>
      </c>
      <c r="E22" s="8">
        <v>-63</v>
      </c>
      <c r="F22" s="3"/>
    </row>
    <row r="23" spans="1:6" x14ac:dyDescent="0.25">
      <c r="A23" s="3" t="s">
        <v>150</v>
      </c>
      <c r="B23" s="8">
        <v>14331</v>
      </c>
      <c r="C23" s="8">
        <v>10542</v>
      </c>
      <c r="D23" s="8">
        <v>7655</v>
      </c>
      <c r="E23" s="8">
        <v>3544</v>
      </c>
      <c r="F23" s="3"/>
    </row>
    <row r="24" spans="1:6" x14ac:dyDescent="0.25">
      <c r="A24" s="3" t="s">
        <v>151</v>
      </c>
      <c r="B24" s="8">
        <v>148</v>
      </c>
      <c r="C24" s="8">
        <v>155</v>
      </c>
      <c r="D24" s="9" t="s">
        <v>29</v>
      </c>
      <c r="E24" s="9" t="s">
        <v>29</v>
      </c>
      <c r="F24" s="3"/>
    </row>
    <row r="25" spans="1:6" x14ac:dyDescent="0.25">
      <c r="A25" s="3" t="s">
        <v>152</v>
      </c>
      <c r="B25" s="8">
        <v>-41233</v>
      </c>
      <c r="C25" s="8">
        <v>-19416</v>
      </c>
      <c r="D25" s="8">
        <v>-26375</v>
      </c>
      <c r="E25" s="8">
        <v>-26509</v>
      </c>
      <c r="F25" s="3"/>
    </row>
    <row r="26" spans="1:6" x14ac:dyDescent="0.25">
      <c r="A26" s="3" t="s">
        <v>153</v>
      </c>
      <c r="B26" s="8">
        <v>-16831</v>
      </c>
      <c r="C26" s="8">
        <v>-17307</v>
      </c>
      <c r="D26" s="8">
        <v>-7596</v>
      </c>
      <c r="E26" s="8">
        <v>-9504</v>
      </c>
      <c r="F26" s="3"/>
    </row>
    <row r="27" spans="1:6" x14ac:dyDescent="0.25">
      <c r="A27" s="3" t="s">
        <v>40</v>
      </c>
      <c r="B27" s="8">
        <v>10774</v>
      </c>
      <c r="C27" s="8">
        <v>35502</v>
      </c>
      <c r="D27" s="8">
        <v>7841</v>
      </c>
      <c r="E27" s="8">
        <v>10192</v>
      </c>
      <c r="F27" s="3"/>
    </row>
    <row r="28" spans="1:6" x14ac:dyDescent="0.25">
      <c r="A28" s="3" t="s">
        <v>114</v>
      </c>
      <c r="B28" s="8">
        <v>22856</v>
      </c>
      <c r="C28" s="8">
        <v>-3595</v>
      </c>
      <c r="D28" s="8">
        <v>17748</v>
      </c>
      <c r="E28" s="8">
        <v>10904</v>
      </c>
      <c r="F28" s="3"/>
    </row>
    <row r="29" spans="1:6" x14ac:dyDescent="0.25">
      <c r="A29" s="3" t="s">
        <v>117</v>
      </c>
      <c r="B29" s="8">
        <v>3325</v>
      </c>
      <c r="C29" s="8">
        <v>1720</v>
      </c>
      <c r="D29" s="8">
        <v>2719</v>
      </c>
      <c r="E29" s="8">
        <v>1574</v>
      </c>
      <c r="F29" s="3"/>
    </row>
    <row r="30" spans="1:6" x14ac:dyDescent="0.25">
      <c r="A30" s="3" t="s">
        <v>116</v>
      </c>
      <c r="B30" s="8">
        <v>825</v>
      </c>
      <c r="C30" s="8">
        <v>1624</v>
      </c>
      <c r="D30" s="8">
        <v>1993</v>
      </c>
      <c r="E30" s="8">
        <v>1530</v>
      </c>
      <c r="F30" s="3"/>
    </row>
    <row r="31" spans="1:6" x14ac:dyDescent="0.25">
      <c r="A31" s="3" t="s">
        <v>154</v>
      </c>
      <c r="B31" s="8">
        <v>12491</v>
      </c>
      <c r="C31" s="8">
        <v>4831</v>
      </c>
      <c r="D31" s="8">
        <v>6307</v>
      </c>
      <c r="E31" s="8">
        <v>10516</v>
      </c>
      <c r="F31" s="3"/>
    </row>
    <row r="32" spans="1:6" x14ac:dyDescent="0.25">
      <c r="A32" s="3" t="s">
        <v>70</v>
      </c>
      <c r="B32" s="8">
        <v>78594</v>
      </c>
      <c r="C32" s="8">
        <v>72178</v>
      </c>
      <c r="D32" s="8">
        <v>38624</v>
      </c>
      <c r="E32" s="8">
        <v>45116</v>
      </c>
      <c r="F32" s="3"/>
    </row>
    <row r="33" spans="1:6" x14ac:dyDescent="0.25">
      <c r="A33" s="3" t="s">
        <v>155</v>
      </c>
      <c r="B33" s="8">
        <v>-30825</v>
      </c>
      <c r="C33" s="8">
        <v>-16565</v>
      </c>
      <c r="D33" s="8">
        <v>-17165</v>
      </c>
      <c r="E33" s="8">
        <v>-15238</v>
      </c>
      <c r="F33" s="3"/>
    </row>
    <row r="34" spans="1:6" x14ac:dyDescent="0.25">
      <c r="A34" s="3" t="s">
        <v>156</v>
      </c>
      <c r="B34" s="8">
        <v>-285205</v>
      </c>
      <c r="C34" s="9" t="s">
        <v>29</v>
      </c>
      <c r="D34" s="9" t="s">
        <v>29</v>
      </c>
      <c r="E34" s="9" t="s">
        <v>29</v>
      </c>
      <c r="F34" s="3"/>
    </row>
    <row r="35" spans="1:6" x14ac:dyDescent="0.25">
      <c r="A35" s="3" t="s">
        <v>157</v>
      </c>
      <c r="B35" s="8">
        <v>10596</v>
      </c>
      <c r="C35" s="9" t="s">
        <v>29</v>
      </c>
      <c r="D35" s="9" t="s">
        <v>29</v>
      </c>
      <c r="E35" s="9" t="s">
        <v>29</v>
      </c>
      <c r="F35" s="3"/>
    </row>
    <row r="36" spans="1:6" x14ac:dyDescent="0.25">
      <c r="A36" s="3" t="s">
        <v>158</v>
      </c>
      <c r="B36" s="8">
        <v>80250</v>
      </c>
      <c r="C36" s="9" t="s">
        <v>29</v>
      </c>
      <c r="D36" s="9" t="s">
        <v>29</v>
      </c>
      <c r="E36" s="9" t="s">
        <v>29</v>
      </c>
      <c r="F36" s="3"/>
    </row>
    <row r="37" spans="1:6" x14ac:dyDescent="0.25">
      <c r="A37" s="3" t="s">
        <v>159</v>
      </c>
      <c r="B37" s="9" t="s">
        <v>29</v>
      </c>
      <c r="C37" s="9" t="s">
        <v>29</v>
      </c>
      <c r="D37" s="8">
        <v>35</v>
      </c>
      <c r="E37" s="9" t="s">
        <v>29</v>
      </c>
      <c r="F37" s="3"/>
    </row>
    <row r="38" spans="1:6" x14ac:dyDescent="0.25">
      <c r="A38" s="3" t="s">
        <v>69</v>
      </c>
      <c r="B38" s="8">
        <v>-225184</v>
      </c>
      <c r="C38" s="8">
        <v>-16565</v>
      </c>
      <c r="D38" s="8">
        <v>-17130</v>
      </c>
      <c r="E38" s="8">
        <v>-15238</v>
      </c>
      <c r="F38" s="3"/>
    </row>
    <row r="39" spans="1:6" x14ac:dyDescent="0.25">
      <c r="A39" s="3" t="s">
        <v>160</v>
      </c>
      <c r="B39" s="9" t="s">
        <v>29</v>
      </c>
      <c r="C39" s="8">
        <v>129046</v>
      </c>
      <c r="D39" s="9" t="s">
        <v>29</v>
      </c>
      <c r="E39" s="9" t="s">
        <v>29</v>
      </c>
      <c r="F39" s="3"/>
    </row>
    <row r="40" spans="1:6" x14ac:dyDescent="0.25">
      <c r="A40" s="3" t="s">
        <v>161</v>
      </c>
      <c r="B40" s="8">
        <v>13693</v>
      </c>
      <c r="C40" s="8">
        <v>5788</v>
      </c>
      <c r="D40" s="8">
        <v>2346</v>
      </c>
      <c r="E40" s="8">
        <v>436</v>
      </c>
      <c r="F40" s="3"/>
    </row>
    <row r="41" spans="1:6" x14ac:dyDescent="0.25">
      <c r="A41" s="3" t="s">
        <v>162</v>
      </c>
      <c r="B41" s="8">
        <v>-6748</v>
      </c>
      <c r="C41" s="9" t="s">
        <v>29</v>
      </c>
      <c r="D41" s="9" t="s">
        <v>29</v>
      </c>
      <c r="E41" s="9" t="s">
        <v>29</v>
      </c>
      <c r="F41" s="3"/>
    </row>
    <row r="42" spans="1:6" x14ac:dyDescent="0.25">
      <c r="A42" s="3" t="s">
        <v>149</v>
      </c>
      <c r="B42" s="9" t="s">
        <v>29</v>
      </c>
      <c r="C42" s="9" t="s">
        <v>29</v>
      </c>
      <c r="D42" s="8">
        <v>62</v>
      </c>
      <c r="E42" s="8">
        <v>63</v>
      </c>
      <c r="F42" s="3"/>
    </row>
    <row r="43" spans="1:6" x14ac:dyDescent="0.25">
      <c r="A43" s="3" t="s">
        <v>163</v>
      </c>
      <c r="B43" s="9" t="s">
        <v>29</v>
      </c>
      <c r="C43" s="8">
        <v>-39</v>
      </c>
      <c r="D43" s="8">
        <v>-3557</v>
      </c>
      <c r="E43" s="9" t="s">
        <v>29</v>
      </c>
      <c r="F43" s="3"/>
    </row>
    <row r="44" spans="1:6" x14ac:dyDescent="0.25">
      <c r="A44" s="3" t="s">
        <v>164</v>
      </c>
      <c r="B44" s="9" t="s">
        <v>29</v>
      </c>
      <c r="C44" s="9" t="s">
        <v>29</v>
      </c>
      <c r="D44" s="8">
        <v>-1879</v>
      </c>
      <c r="E44" s="9" t="s">
        <v>29</v>
      </c>
      <c r="F44" s="3"/>
    </row>
    <row r="45" spans="1:6" x14ac:dyDescent="0.25">
      <c r="A45" s="3" t="s">
        <v>68</v>
      </c>
      <c r="B45" s="8">
        <v>6945</v>
      </c>
      <c r="C45" s="8">
        <v>134795</v>
      </c>
      <c r="D45" s="8">
        <v>-3028</v>
      </c>
      <c r="E45" s="8">
        <v>499</v>
      </c>
      <c r="F45" s="3"/>
    </row>
    <row r="46" spans="1:6" x14ac:dyDescent="0.25">
      <c r="A46" s="3" t="s">
        <v>165</v>
      </c>
      <c r="B46" s="8">
        <v>-139645</v>
      </c>
      <c r="C46" s="8">
        <v>190408</v>
      </c>
      <c r="D46" s="8">
        <v>18466</v>
      </c>
      <c r="E46" s="8">
        <v>30377</v>
      </c>
      <c r="F46" s="3"/>
    </row>
    <row r="47" spans="1:6" x14ac:dyDescent="0.25">
      <c r="A47" s="3" t="s">
        <v>166</v>
      </c>
      <c r="B47" s="8">
        <v>211</v>
      </c>
      <c r="C47" s="9" t="s">
        <v>29</v>
      </c>
      <c r="D47" s="9" t="s">
        <v>29</v>
      </c>
      <c r="E47" s="9" t="s">
        <v>29</v>
      </c>
      <c r="F47" s="3"/>
    </row>
    <row r="48" spans="1:6" x14ac:dyDescent="0.25">
      <c r="A48" s="3" t="s">
        <v>167</v>
      </c>
      <c r="B48" s="8">
        <v>310366</v>
      </c>
      <c r="C48" s="8">
        <v>119958</v>
      </c>
      <c r="D48" s="8">
        <v>101492</v>
      </c>
      <c r="E48" s="8">
        <v>71115</v>
      </c>
      <c r="F48" s="3"/>
    </row>
    <row r="49" spans="1:6" x14ac:dyDescent="0.25">
      <c r="A49" s="3" t="s">
        <v>168</v>
      </c>
      <c r="B49" s="8">
        <v>170932</v>
      </c>
      <c r="C49" s="8">
        <v>310366</v>
      </c>
      <c r="D49" s="8">
        <v>119958</v>
      </c>
      <c r="E49" s="8">
        <v>101492</v>
      </c>
      <c r="F49" s="3"/>
    </row>
    <row r="50" spans="1:6" x14ac:dyDescent="0.25">
      <c r="A50" s="3" t="s">
        <v>169</v>
      </c>
      <c r="B50" s="8">
        <v>966</v>
      </c>
      <c r="C50" s="8">
        <v>10071</v>
      </c>
      <c r="D50" s="8">
        <v>28023</v>
      </c>
      <c r="E50" s="8">
        <v>39387</v>
      </c>
      <c r="F50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BDA2-B172-4F44-963A-BAE7AA3B11B8}">
  <sheetPr codeName="Sheet13"/>
  <dimension ref="B2:F10"/>
  <sheetViews>
    <sheetView workbookViewId="0">
      <selection activeCell="C10" sqref="C10"/>
    </sheetView>
  </sheetViews>
  <sheetFormatPr defaultRowHeight="12.5" x14ac:dyDescent="0.25"/>
  <cols>
    <col min="1" max="1" width="3.1796875" customWidth="1"/>
    <col min="2" max="2" width="11.453125" bestFit="1" customWidth="1"/>
  </cols>
  <sheetData>
    <row r="2" spans="2:6" x14ac:dyDescent="0.25">
      <c r="B2" s="13" t="s">
        <v>81</v>
      </c>
    </row>
    <row r="4" spans="2:6" ht="13" x14ac:dyDescent="0.3">
      <c r="C4" s="16" t="s">
        <v>10</v>
      </c>
      <c r="D4" s="15"/>
      <c r="E4" s="15"/>
      <c r="F4" s="15"/>
    </row>
    <row r="5" spans="2:6" ht="13" x14ac:dyDescent="0.3">
      <c r="B5" s="17" t="s">
        <v>79</v>
      </c>
      <c r="C5" s="17">
        <v>2019</v>
      </c>
      <c r="D5" s="17">
        <v>2018</v>
      </c>
      <c r="E5" s="17">
        <v>2017</v>
      </c>
      <c r="F5" s="17">
        <v>2016</v>
      </c>
    </row>
    <row r="6" spans="2:6" x14ac:dyDescent="0.25">
      <c r="B6" s="13" t="s">
        <v>184</v>
      </c>
      <c r="C6" s="7">
        <f ca="1">INDEX(INDIRECT($B6&amp;"!$A$9:$J$67"),MATCH($C$4,INDIRECT($B6&amp;"!$A$9:$A$67"),0),MATCH(C$5,INDIRECT($B6&amp;"!$A$9:$F$9"),0))</f>
        <v>1.41</v>
      </c>
      <c r="D6" s="7">
        <f t="shared" ref="D6:F9" ca="1" si="0">INDEX(INDIRECT($B6&amp;"!$A$9:$J$67"),MATCH($C$4,INDIRECT($B6&amp;"!$A$9:$A$67"),0),MATCH(D$5,INDIRECT($B6&amp;"!$A$9:$F$9"),0))</f>
        <v>1.47</v>
      </c>
      <c r="E6" s="7">
        <f t="shared" ca="1" si="0"/>
        <v>1.3</v>
      </c>
      <c r="F6" s="7">
        <f t="shared" ca="1" si="0"/>
        <v>1.19</v>
      </c>
    </row>
    <row r="7" spans="2:6" x14ac:dyDescent="0.25">
      <c r="B7" s="13" t="s">
        <v>185</v>
      </c>
      <c r="C7" s="7">
        <f t="shared" ref="C7:C9" ca="1" si="1">INDEX(INDIRECT($B7&amp;"!$A$9:$J$67"),MATCH($C$4,INDIRECT($B7&amp;"!$A$9:$A$67"),0),MATCH(C$5,INDIRECT($B7&amp;"!$A$9:$F$9"),0))</f>
        <v>0.66</v>
      </c>
      <c r="D7" s="7">
        <f t="shared" ca="1" si="0"/>
        <v>0.83</v>
      </c>
      <c r="E7" s="7">
        <f t="shared" ca="1" si="0"/>
        <v>0.76</v>
      </c>
      <c r="F7" s="7">
        <f t="shared" ca="1" si="0"/>
        <v>0.66</v>
      </c>
    </row>
    <row r="8" spans="2:6" x14ac:dyDescent="0.25">
      <c r="B8" s="13" t="s">
        <v>170</v>
      </c>
      <c r="C8" s="7">
        <f t="shared" ca="1" si="1"/>
        <v>2.14</v>
      </c>
      <c r="D8" s="7">
        <f t="shared" ca="1" si="0"/>
        <v>1.64</v>
      </c>
      <c r="E8" s="7">
        <f t="shared" ca="1" si="0"/>
        <v>1.68</v>
      </c>
      <c r="F8" s="7">
        <f t="shared" ca="1" si="0"/>
        <v>1.44</v>
      </c>
    </row>
    <row r="9" spans="2:6" x14ac:dyDescent="0.25">
      <c r="B9" s="13" t="s">
        <v>186</v>
      </c>
      <c r="C9" s="7">
        <f t="shared" ca="1" si="1"/>
        <v>1.82</v>
      </c>
      <c r="D9" s="7">
        <f t="shared" ca="1" si="0"/>
        <v>3.42</v>
      </c>
      <c r="E9" s="7">
        <f t="shared" ca="1" si="0"/>
        <v>3.05</v>
      </c>
      <c r="F9" s="7">
        <f t="shared" ca="1" si="0"/>
        <v>2.25</v>
      </c>
    </row>
    <row r="10" spans="2:6" ht="13" x14ac:dyDescent="0.3">
      <c r="B10" s="12" t="s">
        <v>78</v>
      </c>
      <c r="C10" s="18">
        <f ca="1">AVERAGE(C6:C9)</f>
        <v>1.5075000000000001</v>
      </c>
      <c r="D10" s="18">
        <f ca="1">AVERAGE(D6:D9)</f>
        <v>1.8399999999999999</v>
      </c>
      <c r="E10" s="18">
        <f ca="1">AVERAGE(E6:E9)</f>
        <v>1.6975</v>
      </c>
      <c r="F10" s="18">
        <f ca="1">AVERAGE(F6:F9)</f>
        <v>1.385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FC3FE6-41E8-4E0A-903A-AAA670CA75BE}">
          <x14:formula1>
            <xm:f>ANF!$A$10:$A$39</xm:f>
          </x14:formula1>
          <xm:sqref>C4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6B8A-DD0F-4613-AA24-66512466DAD0}">
  <sheetPr codeName="Sheet3"/>
  <dimension ref="A4:G39"/>
  <sheetViews>
    <sheetView topLeftCell="A17" workbookViewId="0">
      <selection activeCell="C12" sqref="C12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177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178</v>
      </c>
      <c r="C10" s="5" t="s">
        <v>179</v>
      </c>
      <c r="D10" s="5" t="s">
        <v>180</v>
      </c>
      <c r="E10" s="5" t="s">
        <v>181</v>
      </c>
      <c r="F10" s="5" t="s">
        <v>182</v>
      </c>
      <c r="G10" s="2"/>
    </row>
    <row r="11" spans="1:7" x14ac:dyDescent="0.25">
      <c r="A11" s="3" t="s">
        <v>3</v>
      </c>
      <c r="B11" s="7">
        <v>1.33</v>
      </c>
      <c r="C11" s="7">
        <v>3.17</v>
      </c>
      <c r="D11" s="6">
        <v>0.3</v>
      </c>
      <c r="E11" s="7">
        <v>0.17</v>
      </c>
      <c r="F11" s="7">
        <v>1.44</v>
      </c>
      <c r="G11" s="3"/>
    </row>
    <row r="12" spans="1:7" x14ac:dyDescent="0.25">
      <c r="A12" s="3" t="s">
        <v>4</v>
      </c>
      <c r="B12" s="7">
        <v>3.48</v>
      </c>
      <c r="C12" s="6">
        <v>6.1</v>
      </c>
      <c r="D12" s="7">
        <v>0.56000000000000005</v>
      </c>
      <c r="E12" s="7">
        <v>0.31</v>
      </c>
      <c r="F12" s="7">
        <v>2.66</v>
      </c>
      <c r="G12" s="3"/>
    </row>
    <row r="13" spans="1:7" x14ac:dyDescent="0.25">
      <c r="A13" s="3" t="s">
        <v>5</v>
      </c>
      <c r="B13" s="7">
        <v>5.0199999999999996</v>
      </c>
      <c r="C13" s="7">
        <v>8.3800000000000008</v>
      </c>
      <c r="D13" s="7">
        <v>4.58</v>
      </c>
      <c r="E13" s="7">
        <v>0.96</v>
      </c>
      <c r="F13" s="7">
        <v>4.3499999999999996</v>
      </c>
      <c r="G13" s="3"/>
    </row>
    <row r="14" spans="1:7" x14ac:dyDescent="0.25">
      <c r="A14" s="3" t="s">
        <v>6</v>
      </c>
      <c r="B14" s="7">
        <v>6.73</v>
      </c>
      <c r="C14" s="7">
        <v>7.91</v>
      </c>
      <c r="D14" s="8">
        <v>7</v>
      </c>
      <c r="E14" s="7">
        <v>5.59</v>
      </c>
      <c r="F14" s="7">
        <v>7.33</v>
      </c>
      <c r="G14" s="3"/>
    </row>
    <row r="15" spans="1:7" x14ac:dyDescent="0.25">
      <c r="A15" s="3" t="s">
        <v>7</v>
      </c>
      <c r="B15" s="7">
        <v>27.87</v>
      </c>
      <c r="C15" s="7">
        <v>32.28</v>
      </c>
      <c r="D15" s="7">
        <v>80.92</v>
      </c>
      <c r="E15" s="9" t="s">
        <v>28</v>
      </c>
      <c r="F15" s="7">
        <v>29.37</v>
      </c>
      <c r="G15" s="3"/>
    </row>
    <row r="16" spans="1:7" x14ac:dyDescent="0.25">
      <c r="A16" s="3" t="s">
        <v>8</v>
      </c>
      <c r="B16" s="8">
        <v>82569</v>
      </c>
      <c r="C16" s="8">
        <v>85714</v>
      </c>
      <c r="D16" s="8">
        <v>90426</v>
      </c>
      <c r="E16" s="8">
        <v>77579</v>
      </c>
      <c r="F16" s="8">
        <v>72007</v>
      </c>
      <c r="G16" s="3"/>
    </row>
    <row r="18" spans="1:7" ht="13" x14ac:dyDescent="0.25">
      <c r="A18" s="2" t="s">
        <v>9</v>
      </c>
      <c r="B18" s="5" t="s">
        <v>178</v>
      </c>
      <c r="C18" s="5" t="s">
        <v>179</v>
      </c>
      <c r="D18" s="5" t="s">
        <v>180</v>
      </c>
      <c r="E18" s="5" t="s">
        <v>181</v>
      </c>
      <c r="F18" s="5" t="s">
        <v>182</v>
      </c>
      <c r="G18" s="2"/>
    </row>
    <row r="19" spans="1:7" x14ac:dyDescent="0.25">
      <c r="A19" s="3" t="s">
        <v>10</v>
      </c>
      <c r="B19" s="7">
        <v>0.91</v>
      </c>
      <c r="C19" s="7">
        <v>1.41</v>
      </c>
      <c r="D19" s="7">
        <v>1.47</v>
      </c>
      <c r="E19" s="6">
        <v>1.3</v>
      </c>
      <c r="F19" s="7">
        <v>1.19</v>
      </c>
      <c r="G19" s="3"/>
    </row>
    <row r="20" spans="1:7" x14ac:dyDescent="0.25">
      <c r="A20" s="3" t="s">
        <v>11</v>
      </c>
      <c r="B20" s="7">
        <v>1.55</v>
      </c>
      <c r="C20" s="7">
        <v>2.39</v>
      </c>
      <c r="D20" s="7">
        <v>2.4900000000000002</v>
      </c>
      <c r="E20" s="7">
        <v>2.34</v>
      </c>
      <c r="F20" s="6">
        <v>2.2000000000000002</v>
      </c>
      <c r="G20" s="3"/>
    </row>
    <row r="21" spans="1:7" x14ac:dyDescent="0.25">
      <c r="A21" s="3" t="s">
        <v>12</v>
      </c>
      <c r="B21" s="7">
        <v>12.66</v>
      </c>
      <c r="C21" s="7">
        <v>32.57</v>
      </c>
      <c r="D21" s="7">
        <v>32.549999999999997</v>
      </c>
      <c r="E21" s="7">
        <v>28.46</v>
      </c>
      <c r="F21" s="7">
        <v>26.48</v>
      </c>
      <c r="G21" s="3"/>
    </row>
    <row r="23" spans="1:7" ht="13" x14ac:dyDescent="0.25">
      <c r="A23" s="2" t="s">
        <v>13</v>
      </c>
      <c r="B23" s="5" t="s">
        <v>178</v>
      </c>
      <c r="C23" s="5" t="s">
        <v>179</v>
      </c>
      <c r="D23" s="5" t="s">
        <v>180</v>
      </c>
      <c r="E23" s="5" t="s">
        <v>181</v>
      </c>
      <c r="F23" s="5" t="s">
        <v>182</v>
      </c>
      <c r="G23" s="2"/>
    </row>
    <row r="24" spans="1:7" x14ac:dyDescent="0.25">
      <c r="A24" s="3" t="s">
        <v>26</v>
      </c>
      <c r="B24" s="7">
        <v>0.22</v>
      </c>
      <c r="C24" s="7">
        <v>0.25</v>
      </c>
      <c r="D24" s="7">
        <v>0.24</v>
      </c>
      <c r="E24" s="7">
        <v>0.25</v>
      </c>
      <c r="F24" s="7">
        <v>0.26</v>
      </c>
      <c r="G24" s="3"/>
    </row>
    <row r="25" spans="1:7" x14ac:dyDescent="0.25">
      <c r="A25" s="3" t="s">
        <v>27</v>
      </c>
      <c r="B25" s="7">
        <v>0.22</v>
      </c>
      <c r="C25" s="7">
        <v>0.25</v>
      </c>
      <c r="D25" s="7">
        <v>0.24</v>
      </c>
      <c r="E25" s="7">
        <v>0.25</v>
      </c>
      <c r="F25" s="7">
        <v>0.26</v>
      </c>
      <c r="G25" s="3"/>
    </row>
    <row r="26" spans="1:7" x14ac:dyDescent="0.25">
      <c r="A26" s="3" t="s">
        <v>14</v>
      </c>
      <c r="B26" s="7">
        <v>9.06</v>
      </c>
      <c r="C26" s="7">
        <v>11.58</v>
      </c>
      <c r="D26" s="7">
        <v>4.2699999999999996</v>
      </c>
      <c r="E26" s="7">
        <v>0.81</v>
      </c>
      <c r="F26" s="7">
        <v>3.99</v>
      </c>
      <c r="G26" s="3"/>
    </row>
    <row r="28" spans="1:7" ht="13" x14ac:dyDescent="0.25">
      <c r="A28" s="2" t="s">
        <v>15</v>
      </c>
      <c r="B28" s="5" t="s">
        <v>178</v>
      </c>
      <c r="C28" s="5" t="s">
        <v>179</v>
      </c>
      <c r="D28" s="5" t="s">
        <v>180</v>
      </c>
      <c r="E28" s="5" t="s">
        <v>181</v>
      </c>
      <c r="F28" s="5" t="s">
        <v>182</v>
      </c>
      <c r="G28" s="2"/>
    </row>
    <row r="29" spans="1:7" x14ac:dyDescent="0.25">
      <c r="A29" s="3" t="s">
        <v>16</v>
      </c>
      <c r="B29" s="7">
        <v>1.22</v>
      </c>
      <c r="C29" s="7">
        <v>1.53</v>
      </c>
      <c r="D29" s="7">
        <v>1.49</v>
      </c>
      <c r="E29" s="7">
        <v>1.41</v>
      </c>
      <c r="F29" s="7">
        <v>1.43</v>
      </c>
      <c r="G29" s="3"/>
    </row>
    <row r="30" spans="1:7" x14ac:dyDescent="0.25">
      <c r="A30" s="3" t="s">
        <v>17</v>
      </c>
      <c r="B30" s="7">
        <v>47.38</v>
      </c>
      <c r="C30" s="7">
        <v>47.11</v>
      </c>
      <c r="D30" s="6">
        <v>39.700000000000003</v>
      </c>
      <c r="E30" s="6">
        <v>44.4</v>
      </c>
      <c r="F30" s="7">
        <v>64.28</v>
      </c>
      <c r="G30" s="3"/>
    </row>
    <row r="31" spans="1:7" x14ac:dyDescent="0.25">
      <c r="A31" s="3" t="s">
        <v>18</v>
      </c>
      <c r="B31" s="7">
        <v>3.38</v>
      </c>
      <c r="C31" s="7">
        <v>3.32</v>
      </c>
      <c r="D31" s="7">
        <v>3.42</v>
      </c>
      <c r="E31" s="6">
        <v>3.1</v>
      </c>
      <c r="F31" s="7">
        <v>3.03</v>
      </c>
      <c r="G31" s="3"/>
    </row>
    <row r="32" spans="1:7" x14ac:dyDescent="0.25">
      <c r="A32" s="3" t="s">
        <v>19</v>
      </c>
      <c r="B32" s="7">
        <v>16.260000000000002</v>
      </c>
      <c r="C32" s="7">
        <v>18.190000000000001</v>
      </c>
      <c r="D32" s="7">
        <v>19.309999999999999</v>
      </c>
      <c r="E32" s="7">
        <v>17.97</v>
      </c>
      <c r="F32" s="7">
        <v>21.66</v>
      </c>
      <c r="G32" s="3"/>
    </row>
    <row r="33" spans="1:7" x14ac:dyDescent="0.25">
      <c r="A33" s="3" t="s">
        <v>20</v>
      </c>
      <c r="B33" s="6">
        <v>12.2</v>
      </c>
      <c r="C33" s="7">
        <v>11.96</v>
      </c>
      <c r="D33" s="7">
        <v>11.82</v>
      </c>
      <c r="E33" s="7">
        <v>11.23</v>
      </c>
      <c r="F33" s="7">
        <v>11.68</v>
      </c>
      <c r="G33" s="3"/>
    </row>
    <row r="34" spans="1:7" x14ac:dyDescent="0.25">
      <c r="A34" s="3" t="s">
        <v>21</v>
      </c>
      <c r="B34" s="7">
        <v>5.34</v>
      </c>
      <c r="C34" s="7">
        <v>5.0199999999999996</v>
      </c>
      <c r="D34" s="6">
        <v>4.4000000000000004</v>
      </c>
      <c r="E34" s="7">
        <v>3.88</v>
      </c>
      <c r="F34" s="7">
        <v>3.79</v>
      </c>
      <c r="G34" s="3"/>
    </row>
    <row r="35" spans="1:7" x14ac:dyDescent="0.25">
      <c r="A35" s="3" t="s">
        <v>22</v>
      </c>
      <c r="B35" s="7">
        <v>5.21</v>
      </c>
      <c r="C35" s="7">
        <v>5.15</v>
      </c>
      <c r="D35" s="7">
        <v>5.62</v>
      </c>
      <c r="E35" s="7">
        <v>5.87</v>
      </c>
      <c r="F35" s="7">
        <v>6.36</v>
      </c>
      <c r="G35" s="3"/>
    </row>
    <row r="37" spans="1:7" ht="13" x14ac:dyDescent="0.25">
      <c r="A37" s="2" t="s">
        <v>23</v>
      </c>
      <c r="B37" s="5" t="s">
        <v>178</v>
      </c>
      <c r="C37" s="5" t="s">
        <v>179</v>
      </c>
      <c r="D37" s="5" t="s">
        <v>180</v>
      </c>
      <c r="E37" s="5" t="s">
        <v>181</v>
      </c>
      <c r="F37" s="5" t="s">
        <v>182</v>
      </c>
      <c r="G37" s="2"/>
    </row>
    <row r="38" spans="1:7" x14ac:dyDescent="0.25">
      <c r="A38" s="3" t="s">
        <v>24</v>
      </c>
      <c r="B38" s="7">
        <v>4.68</v>
      </c>
      <c r="C38" s="7">
        <v>5.25</v>
      </c>
      <c r="D38" s="7">
        <v>4.1100000000000003</v>
      </c>
      <c r="E38" s="7">
        <v>2.73</v>
      </c>
      <c r="F38" s="7">
        <v>4.51</v>
      </c>
      <c r="G38" s="3"/>
    </row>
    <row r="39" spans="1:7" x14ac:dyDescent="0.25">
      <c r="A39" s="3" t="s">
        <v>25</v>
      </c>
      <c r="B39" s="7">
        <v>16.86</v>
      </c>
      <c r="C39" s="7">
        <v>18.25</v>
      </c>
      <c r="D39" s="7">
        <v>18.22</v>
      </c>
      <c r="E39" s="7">
        <v>18.350000000000001</v>
      </c>
      <c r="F39" s="7">
        <v>19.170000000000002</v>
      </c>
      <c r="G39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18D5-41B0-40B9-BE30-80B12204F53F}">
  <sheetPr codeName="Sheet4"/>
  <dimension ref="A4:G37"/>
  <sheetViews>
    <sheetView workbookViewId="0">
      <selection activeCell="A11" sqref="A11"/>
    </sheetView>
  </sheetViews>
  <sheetFormatPr defaultRowHeight="12.5" x14ac:dyDescent="0.25"/>
  <cols>
    <col min="1" max="1" width="50" customWidth="1"/>
    <col min="2" max="196" width="12" customWidth="1"/>
  </cols>
  <sheetData>
    <row r="4" spans="1:7" x14ac:dyDescent="0.25">
      <c r="A4" s="1" t="s">
        <v>0</v>
      </c>
    </row>
    <row r="5" spans="1:7" ht="20" x14ac:dyDescent="0.4">
      <c r="A5" s="11" t="s">
        <v>183</v>
      </c>
    </row>
    <row r="7" spans="1:7" x14ac:dyDescent="0.25">
      <c r="A7" s="4" t="s">
        <v>1</v>
      </c>
    </row>
    <row r="9" spans="1:7" x14ac:dyDescent="0.25">
      <c r="B9">
        <f>YEAR(B10)</f>
        <v>2020</v>
      </c>
      <c r="C9">
        <f t="shared" ref="C9:F9" si="0">YEAR(C10)</f>
        <v>2019</v>
      </c>
      <c r="D9">
        <f t="shared" si="0"/>
        <v>2018</v>
      </c>
      <c r="E9">
        <f t="shared" si="0"/>
        <v>2017</v>
      </c>
      <c r="F9">
        <f t="shared" si="0"/>
        <v>2016</v>
      </c>
    </row>
    <row r="10" spans="1:7" ht="13" x14ac:dyDescent="0.25">
      <c r="A10" s="2" t="s">
        <v>2</v>
      </c>
      <c r="B10" s="5" t="s">
        <v>178</v>
      </c>
      <c r="C10" s="5" t="s">
        <v>179</v>
      </c>
      <c r="D10" s="5" t="s">
        <v>180</v>
      </c>
      <c r="E10" s="5" t="s">
        <v>181</v>
      </c>
      <c r="F10" s="5" t="s">
        <v>182</v>
      </c>
      <c r="G10" s="2"/>
    </row>
    <row r="11" spans="1:7" x14ac:dyDescent="0.25">
      <c r="A11" s="3" t="s">
        <v>3</v>
      </c>
      <c r="B11" s="7">
        <v>-11.46</v>
      </c>
      <c r="C11" s="7">
        <v>0.85</v>
      </c>
      <c r="D11" s="7">
        <v>1.61</v>
      </c>
      <c r="E11" s="7">
        <v>4.87</v>
      </c>
      <c r="F11" s="7">
        <v>9.51</v>
      </c>
      <c r="G11" s="3"/>
    </row>
    <row r="12" spans="1:7" x14ac:dyDescent="0.25">
      <c r="A12" s="3" t="s">
        <v>4</v>
      </c>
      <c r="B12" s="7">
        <v>-33.25</v>
      </c>
      <c r="C12" s="7">
        <v>1.56</v>
      </c>
      <c r="D12" s="7">
        <v>2.95</v>
      </c>
      <c r="E12" s="7">
        <v>9.19</v>
      </c>
      <c r="F12" s="6">
        <v>19.899999999999999</v>
      </c>
      <c r="G12" s="3"/>
    </row>
    <row r="13" spans="1:7" x14ac:dyDescent="0.25">
      <c r="A13" s="3" t="s">
        <v>5</v>
      </c>
      <c r="B13" s="7">
        <v>-44.07</v>
      </c>
      <c r="C13" s="7">
        <v>4.57</v>
      </c>
      <c r="D13" s="7">
        <v>4.54</v>
      </c>
      <c r="E13" s="7">
        <v>16.57</v>
      </c>
      <c r="F13" s="7">
        <v>30.25</v>
      </c>
      <c r="G13" s="3"/>
    </row>
    <row r="14" spans="1:7" x14ac:dyDescent="0.25">
      <c r="A14" s="3" t="s">
        <v>6</v>
      </c>
      <c r="B14" s="7">
        <v>-6.44</v>
      </c>
      <c r="C14" s="7">
        <v>5.13</v>
      </c>
      <c r="D14" s="7">
        <v>5.62</v>
      </c>
      <c r="E14" s="7">
        <v>8.4600000000000009</v>
      </c>
      <c r="F14" s="7">
        <v>11.96</v>
      </c>
      <c r="G14" s="3"/>
    </row>
    <row r="15" spans="1:7" x14ac:dyDescent="0.25">
      <c r="A15" s="3" t="s">
        <v>7</v>
      </c>
      <c r="B15" s="9" t="s">
        <v>28</v>
      </c>
      <c r="C15" s="7">
        <v>52.54</v>
      </c>
      <c r="D15" s="7">
        <v>30.92</v>
      </c>
      <c r="E15" s="7">
        <v>36.64</v>
      </c>
      <c r="F15" s="6">
        <v>38.9</v>
      </c>
      <c r="G15" s="3"/>
    </row>
    <row r="16" spans="1:7" x14ac:dyDescent="0.25">
      <c r="A16" s="3" t="s">
        <v>8</v>
      </c>
      <c r="B16" s="8">
        <v>144624</v>
      </c>
      <c r="C16" s="8">
        <v>135169</v>
      </c>
      <c r="D16" s="8">
        <v>131466</v>
      </c>
      <c r="E16" s="8">
        <v>129328</v>
      </c>
      <c r="F16" s="8">
        <v>130921</v>
      </c>
      <c r="G16" s="3"/>
    </row>
    <row r="18" spans="1:7" ht="13" x14ac:dyDescent="0.25">
      <c r="A18" s="2" t="s">
        <v>9</v>
      </c>
      <c r="B18" s="5" t="s">
        <v>178</v>
      </c>
      <c r="C18" s="5" t="s">
        <v>179</v>
      </c>
      <c r="D18" s="5" t="s">
        <v>180</v>
      </c>
      <c r="E18" s="5" t="s">
        <v>181</v>
      </c>
      <c r="F18" s="5" t="s">
        <v>182</v>
      </c>
      <c r="G18" s="2"/>
    </row>
    <row r="19" spans="1:7" x14ac:dyDescent="0.25">
      <c r="A19" s="3" t="s">
        <v>10</v>
      </c>
      <c r="B19" s="7">
        <v>0.45</v>
      </c>
      <c r="C19" s="7">
        <v>0.66</v>
      </c>
      <c r="D19" s="7">
        <v>0.83</v>
      </c>
      <c r="E19" s="7">
        <v>0.76</v>
      </c>
      <c r="F19" s="7">
        <v>0.66</v>
      </c>
      <c r="G19" s="3"/>
    </row>
    <row r="20" spans="1:7" x14ac:dyDescent="0.25">
      <c r="A20" s="3" t="s">
        <v>11</v>
      </c>
      <c r="B20" s="7">
        <v>1.01</v>
      </c>
      <c r="C20" s="7">
        <v>1.86</v>
      </c>
      <c r="D20" s="7">
        <v>1.94</v>
      </c>
      <c r="E20" s="7">
        <v>1.82</v>
      </c>
      <c r="F20" s="7">
        <v>1.67</v>
      </c>
      <c r="G20" s="3"/>
    </row>
    <row r="21" spans="1:7" x14ac:dyDescent="0.25">
      <c r="A21" s="3" t="s">
        <v>12</v>
      </c>
      <c r="B21" s="7">
        <v>0.18</v>
      </c>
      <c r="C21" s="7">
        <v>21.84</v>
      </c>
      <c r="D21" s="7">
        <v>23.09</v>
      </c>
      <c r="E21" s="7">
        <v>19.55</v>
      </c>
      <c r="F21" s="7">
        <v>17.48</v>
      </c>
      <c r="G21" s="3"/>
    </row>
    <row r="23" spans="1:7" ht="13" x14ac:dyDescent="0.25">
      <c r="A23" s="2" t="s">
        <v>13</v>
      </c>
      <c r="B23" s="5" t="s">
        <v>179</v>
      </c>
      <c r="C23" s="5" t="s">
        <v>180</v>
      </c>
      <c r="D23" s="5" t="s">
        <v>181</v>
      </c>
      <c r="E23" s="5" t="s">
        <v>182</v>
      </c>
    </row>
    <row r="24" spans="1:7" x14ac:dyDescent="0.25">
      <c r="A24" s="3" t="s">
        <v>14</v>
      </c>
      <c r="B24" s="6">
        <v>1128.5999999999999</v>
      </c>
      <c r="C24" s="7">
        <v>13.26</v>
      </c>
      <c r="D24" s="7">
        <v>7.69</v>
      </c>
      <c r="E24" s="7">
        <v>13.05</v>
      </c>
    </row>
    <row r="26" spans="1:7" ht="13" x14ac:dyDescent="0.25">
      <c r="A26" s="2" t="s">
        <v>15</v>
      </c>
      <c r="B26" s="5" t="s">
        <v>178</v>
      </c>
      <c r="C26" s="5" t="s">
        <v>179</v>
      </c>
      <c r="D26" s="5" t="s">
        <v>180</v>
      </c>
      <c r="E26" s="5" t="s">
        <v>181</v>
      </c>
      <c r="F26" s="5" t="s">
        <v>182</v>
      </c>
      <c r="G26" s="2"/>
    </row>
    <row r="27" spans="1:7" x14ac:dyDescent="0.25">
      <c r="A27" s="3" t="s">
        <v>16</v>
      </c>
      <c r="B27" s="7">
        <v>1.41</v>
      </c>
      <c r="C27" s="7">
        <v>1.87</v>
      </c>
      <c r="D27" s="7">
        <v>1.77</v>
      </c>
      <c r="E27" s="7">
        <v>1.86</v>
      </c>
      <c r="F27" s="7">
        <v>1.92</v>
      </c>
      <c r="G27" s="3"/>
    </row>
    <row r="28" spans="1:7" x14ac:dyDescent="0.25">
      <c r="A28" s="3" t="s">
        <v>17</v>
      </c>
      <c r="B28" s="7">
        <v>143.63</v>
      </c>
      <c r="C28" s="6">
        <v>144.1</v>
      </c>
      <c r="D28" s="7">
        <v>150.94</v>
      </c>
      <c r="E28" s="7">
        <v>115.97</v>
      </c>
      <c r="F28" s="7">
        <v>103.81</v>
      </c>
      <c r="G28" s="3"/>
    </row>
    <row r="29" spans="1:7" x14ac:dyDescent="0.25">
      <c r="A29" s="3" t="s">
        <v>18</v>
      </c>
      <c r="B29" s="7">
        <v>6.02</v>
      </c>
      <c r="C29" s="7">
        <v>5.62</v>
      </c>
      <c r="D29" s="8">
        <v>6</v>
      </c>
      <c r="E29" s="7">
        <v>6.16</v>
      </c>
      <c r="F29" s="7">
        <v>6.26</v>
      </c>
      <c r="G29" s="3"/>
    </row>
    <row r="30" spans="1:7" x14ac:dyDescent="0.25">
      <c r="A30" s="3" t="s">
        <v>19</v>
      </c>
      <c r="B30" s="7">
        <v>14.32</v>
      </c>
      <c r="C30" s="7">
        <v>14.08</v>
      </c>
      <c r="D30" s="7">
        <v>13.22</v>
      </c>
      <c r="E30" s="7">
        <v>13.63</v>
      </c>
      <c r="F30" s="7">
        <v>15.52</v>
      </c>
      <c r="G30" s="3"/>
    </row>
    <row r="31" spans="1:7" x14ac:dyDescent="0.25">
      <c r="A31" s="3" t="s">
        <v>20</v>
      </c>
      <c r="B31" s="7">
        <v>26.21</v>
      </c>
      <c r="C31" s="6">
        <v>21.8</v>
      </c>
      <c r="D31" s="7">
        <v>21.39</v>
      </c>
      <c r="E31" s="7">
        <v>21.25</v>
      </c>
      <c r="F31" s="7">
        <v>20.34</v>
      </c>
      <c r="G31" s="3"/>
    </row>
    <row r="32" spans="1:7" x14ac:dyDescent="0.25">
      <c r="A32" s="3" t="s">
        <v>21</v>
      </c>
      <c r="B32" s="7">
        <v>6.61</v>
      </c>
      <c r="C32" s="7">
        <v>5.52</v>
      </c>
      <c r="D32" s="7">
        <v>4.91</v>
      </c>
      <c r="E32" s="7">
        <v>4.91</v>
      </c>
      <c r="F32" s="7">
        <v>5.53</v>
      </c>
      <c r="G32" s="3"/>
    </row>
    <row r="33" spans="1:7" x14ac:dyDescent="0.25">
      <c r="A33" s="3" t="s">
        <v>22</v>
      </c>
      <c r="B33" s="7">
        <v>10.69</v>
      </c>
      <c r="C33" s="7">
        <v>10.41</v>
      </c>
      <c r="D33" s="7">
        <v>9.48</v>
      </c>
      <c r="E33" s="7">
        <v>11.15</v>
      </c>
      <c r="F33" s="7">
        <v>8.84</v>
      </c>
      <c r="G33" s="3"/>
    </row>
    <row r="35" spans="1:7" ht="13" x14ac:dyDescent="0.25">
      <c r="A35" s="2" t="s">
        <v>23</v>
      </c>
      <c r="B35" s="5" t="s">
        <v>178</v>
      </c>
      <c r="C35" s="5" t="s">
        <v>179</v>
      </c>
      <c r="D35" s="5" t="s">
        <v>180</v>
      </c>
      <c r="E35" s="5" t="s">
        <v>181</v>
      </c>
      <c r="F35" s="5" t="s">
        <v>182</v>
      </c>
      <c r="G35" s="2"/>
    </row>
    <row r="36" spans="1:7" x14ac:dyDescent="0.25">
      <c r="A36" s="3" t="s">
        <v>24</v>
      </c>
      <c r="B36" s="7">
        <v>1.38</v>
      </c>
      <c r="C36" s="7">
        <v>1.02</v>
      </c>
      <c r="D36" s="7">
        <v>1.48</v>
      </c>
      <c r="E36" s="7">
        <v>2.38</v>
      </c>
      <c r="F36" s="7">
        <v>2.74</v>
      </c>
      <c r="G36" s="3"/>
    </row>
    <row r="37" spans="1:7" x14ac:dyDescent="0.25">
      <c r="A37" s="3" t="s">
        <v>25</v>
      </c>
      <c r="B37" s="7">
        <v>6.36</v>
      </c>
      <c r="C37" s="7">
        <v>8.68</v>
      </c>
      <c r="D37" s="7">
        <v>8.52</v>
      </c>
      <c r="E37" s="7">
        <v>8.11</v>
      </c>
      <c r="F37" s="7">
        <v>7.64</v>
      </c>
      <c r="G3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SFIX_ratios</vt:lpstr>
      <vt:lpstr>SFIX_CS_BS</vt:lpstr>
      <vt:lpstr>SFIX_CS_IS</vt:lpstr>
      <vt:lpstr>SFIX_BS</vt:lpstr>
      <vt:lpstr>SFIX_IS</vt:lpstr>
      <vt:lpstr>SFIX_CFS</vt:lpstr>
      <vt:lpstr>Ind_avg</vt:lpstr>
      <vt:lpstr>ANF</vt:lpstr>
      <vt:lpstr>EXPR</vt:lpstr>
      <vt:lpstr>RL</vt:lpstr>
      <vt:lpstr>LULU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Moore</cp:lastModifiedBy>
  <dcterms:created xsi:type="dcterms:W3CDTF">2020-01-31T23:43:28Z</dcterms:created>
  <dcterms:modified xsi:type="dcterms:W3CDTF">2020-09-26T15:02:06Z</dcterms:modified>
  <cp:category/>
</cp:coreProperties>
</file>