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FSA\"/>
    </mc:Choice>
  </mc:AlternateContent>
  <xr:revisionPtr revIDLastSave="0" documentId="8_{1C200B7C-F012-411A-8B9F-4022A0F64A41}" xr6:coauthVersionLast="46" xr6:coauthVersionMax="46" xr10:uidLastSave="{00000000-0000-0000-0000-000000000000}"/>
  <bookViews>
    <workbookView xWindow="4584" yWindow="2556" windowWidth="13824" windowHeight="8040" xr2:uid="{DAF297FF-6C87-43DC-86C5-ACE5EEF7A63D}"/>
  </bookViews>
  <sheets>
    <sheet name="1_6" sheetId="1" r:id="rId1"/>
    <sheet name="7_8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5" l="1"/>
  <c r="J5" i="5"/>
  <c r="J6" i="5"/>
  <c r="J7" i="5"/>
  <c r="J8" i="5"/>
  <c r="J9" i="5"/>
  <c r="J10" i="5"/>
  <c r="J11" i="5"/>
  <c r="J12" i="5"/>
  <c r="J3" i="5"/>
  <c r="D4" i="5"/>
  <c r="D5" i="5"/>
  <c r="D6" i="5"/>
  <c r="D7" i="5"/>
  <c r="D8" i="5"/>
  <c r="D9" i="5"/>
  <c r="D10" i="5"/>
  <c r="D3" i="5"/>
  <c r="I14" i="5"/>
  <c r="G14" i="5"/>
  <c r="I6" i="5"/>
  <c r="I8" i="5" s="1"/>
  <c r="G6" i="5"/>
  <c r="G8" i="5" s="1"/>
  <c r="C6" i="5"/>
  <c r="C8" i="5" s="1"/>
  <c r="C10" i="5" s="1"/>
  <c r="C40" i="1"/>
  <c r="C39" i="1"/>
  <c r="C38" i="1"/>
  <c r="C37" i="1"/>
  <c r="C35" i="1"/>
  <c r="C34" i="1"/>
  <c r="C33" i="1"/>
  <c r="C31" i="1"/>
  <c r="C30" i="1"/>
  <c r="C29" i="1"/>
  <c r="C27" i="1"/>
  <c r="C26" i="1"/>
  <c r="C25" i="1"/>
  <c r="E19" i="1"/>
  <c r="E21" i="1" s="1"/>
  <c r="I21" i="1"/>
  <c r="H21" i="1"/>
  <c r="F21" i="1"/>
  <c r="F19" i="1"/>
  <c r="C23" i="1"/>
  <c r="C21" i="1"/>
  <c r="C19" i="1"/>
  <c r="C13" i="1"/>
  <c r="F10" i="1"/>
  <c r="F9" i="1"/>
  <c r="H8" i="1"/>
  <c r="F8" i="1"/>
  <c r="C6" i="1"/>
</calcChain>
</file>

<file path=xl/sharedStrings.xml><?xml version="1.0" encoding="utf-8"?>
<sst xmlns="http://schemas.openxmlformats.org/spreadsheetml/2006/main" count="77" uniqueCount="49">
  <si>
    <t>1)</t>
  </si>
  <si>
    <t>3)</t>
  </si>
  <si>
    <t>Sales</t>
  </si>
  <si>
    <t>CGS</t>
  </si>
  <si>
    <t>Dep</t>
  </si>
  <si>
    <t>EBIT</t>
  </si>
  <si>
    <t>Interest</t>
  </si>
  <si>
    <t>Taxable</t>
  </si>
  <si>
    <t>Taxes</t>
  </si>
  <si>
    <t>NI</t>
  </si>
  <si>
    <t>Cash</t>
  </si>
  <si>
    <t>AR</t>
  </si>
  <si>
    <t>Inv</t>
  </si>
  <si>
    <t>CA</t>
  </si>
  <si>
    <t>NFA</t>
  </si>
  <si>
    <t>Total</t>
  </si>
  <si>
    <t>AP</t>
  </si>
  <si>
    <t>LTD</t>
  </si>
  <si>
    <t>CS</t>
  </si>
  <si>
    <t>RE</t>
  </si>
  <si>
    <t>EPS</t>
  </si>
  <si>
    <t>Price/EPS</t>
  </si>
  <si>
    <t>2)</t>
  </si>
  <si>
    <t>D/E</t>
  </si>
  <si>
    <t>Asset Turnover</t>
  </si>
  <si>
    <t>Profit Margin</t>
  </si>
  <si>
    <t>E</t>
  </si>
  <si>
    <t>NI/S</t>
  </si>
  <si>
    <t>S/A</t>
  </si>
  <si>
    <t>PE Ratio</t>
  </si>
  <si>
    <t>Shares Outstanding</t>
  </si>
  <si>
    <t>MktCap/NI</t>
  </si>
  <si>
    <t>NI/Shares</t>
  </si>
  <si>
    <t>Net Income</t>
  </si>
  <si>
    <t>D=</t>
  </si>
  <si>
    <t>A=D+E</t>
  </si>
  <si>
    <t>S=</t>
  </si>
  <si>
    <t>NI=</t>
  </si>
  <si>
    <t>D</t>
  </si>
  <si>
    <t>4)</t>
  </si>
  <si>
    <t>EBITDA</t>
  </si>
  <si>
    <t>Cash coverage</t>
  </si>
  <si>
    <t>5)</t>
  </si>
  <si>
    <t>Average Equity</t>
  </si>
  <si>
    <t>ROE</t>
  </si>
  <si>
    <t>6)</t>
  </si>
  <si>
    <t>CL</t>
  </si>
  <si>
    <t>Quick Ratio</t>
  </si>
  <si>
    <t>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</si>
</sst>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%"/>
    <numFmt numFmtId="165" formatCode="0.0\x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7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8" fontId="0" fillId="0" borderId="0" xfId="0" applyNumberFormat="1"/>
    <xf numFmtId="37" fontId="0" fillId="0" borderId="0" xfId="0" quotePrefix="1" applyNumberFormat="1"/>
    <xf numFmtId="0" fontId="1" fillId="0" borderId="0" xfId="0" applyFont="1"/>
    <xf numFmtId="37" fontId="1" fillId="0" borderId="0" xfId="0" applyNumberFormat="1" applyFont="1"/>
    <xf numFmtId="0" fontId="1" fillId="0" borderId="1" xfId="0" applyFont="1" applyBorder="1"/>
    <xf numFmtId="37" fontId="1" fillId="0" borderId="2" xfId="0" applyNumberFormat="1" applyFont="1" applyBorder="1"/>
    <xf numFmtId="0" fontId="1" fillId="0" borderId="3" xfId="0" applyFont="1" applyBorder="1"/>
    <xf numFmtId="39" fontId="1" fillId="0" borderId="2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572F-7C0B-4F8D-9C72-27D4BC7F272C}">
  <dimension ref="A2:I40"/>
  <sheetViews>
    <sheetView tabSelected="1" workbookViewId="0">
      <selection activeCell="D26" sqref="D26"/>
    </sheetView>
  </sheetViews>
  <sheetFormatPr defaultRowHeight="14.4" x14ac:dyDescent="0.3"/>
  <cols>
    <col min="1" max="1" width="3.33203125" customWidth="1"/>
    <col min="2" max="2" width="16.6640625" bestFit="1" customWidth="1"/>
  </cols>
  <sheetData>
    <row r="2" spans="1:9" x14ac:dyDescent="0.3">
      <c r="A2" t="s">
        <v>0</v>
      </c>
      <c r="B2" t="s">
        <v>9</v>
      </c>
      <c r="C2" s="1">
        <v>150980</v>
      </c>
    </row>
    <row r="3" spans="1:9" x14ac:dyDescent="0.3">
      <c r="B3" t="s">
        <v>29</v>
      </c>
      <c r="C3" s="4">
        <v>12.8</v>
      </c>
      <c r="E3" t="s">
        <v>21</v>
      </c>
      <c r="F3" t="s">
        <v>31</v>
      </c>
    </row>
    <row r="4" spans="1:9" x14ac:dyDescent="0.3">
      <c r="B4" t="s">
        <v>20</v>
      </c>
      <c r="C4" s="5">
        <v>0.87</v>
      </c>
      <c r="E4" t="s">
        <v>32</v>
      </c>
    </row>
    <row r="6" spans="1:9" x14ac:dyDescent="0.3">
      <c r="B6" s="9" t="s">
        <v>30</v>
      </c>
      <c r="C6" s="10">
        <f>C2/C4</f>
        <v>173540.22988505746</v>
      </c>
    </row>
    <row r="8" spans="1:9" x14ac:dyDescent="0.3">
      <c r="A8" t="s">
        <v>22</v>
      </c>
      <c r="B8" t="s">
        <v>23</v>
      </c>
      <c r="C8" s="3">
        <v>0.56999999999999995</v>
      </c>
      <c r="D8" t="s">
        <v>23</v>
      </c>
      <c r="E8" t="s">
        <v>34</v>
      </c>
      <c r="F8" s="1">
        <f>C8*C11</f>
        <v>291634.8</v>
      </c>
      <c r="G8" s="1" t="s">
        <v>35</v>
      </c>
      <c r="H8" s="6">
        <f>F8+C11</f>
        <v>803274.8</v>
      </c>
    </row>
    <row r="9" spans="1:9" x14ac:dyDescent="0.3">
      <c r="B9" t="s">
        <v>24</v>
      </c>
      <c r="C9">
        <v>1.1200000000000001</v>
      </c>
      <c r="D9" t="s">
        <v>28</v>
      </c>
      <c r="E9" t="s">
        <v>36</v>
      </c>
      <c r="F9" s="1">
        <f>C9*H8</f>
        <v>899667.77600000019</v>
      </c>
    </row>
    <row r="10" spans="1:9" x14ac:dyDescent="0.3">
      <c r="B10" t="s">
        <v>25</v>
      </c>
      <c r="C10" s="3">
        <v>4.9000000000000002E-2</v>
      </c>
      <c r="D10" t="s">
        <v>27</v>
      </c>
      <c r="E10" t="s">
        <v>37</v>
      </c>
      <c r="F10" s="1">
        <f>C10*F9</f>
        <v>44083.721024000013</v>
      </c>
    </row>
    <row r="11" spans="1:9" x14ac:dyDescent="0.3">
      <c r="B11" t="s">
        <v>26</v>
      </c>
      <c r="C11" s="1">
        <v>511640</v>
      </c>
    </row>
    <row r="12" spans="1:9" x14ac:dyDescent="0.3">
      <c r="C12" s="1"/>
    </row>
    <row r="13" spans="1:9" x14ac:dyDescent="0.3">
      <c r="B13" s="9" t="s">
        <v>33</v>
      </c>
      <c r="C13" s="10">
        <f>F10</f>
        <v>44083.721024000013</v>
      </c>
    </row>
    <row r="15" spans="1:9" x14ac:dyDescent="0.3">
      <c r="E15" s="11">
        <v>2011</v>
      </c>
      <c r="F15" s="11">
        <v>2012</v>
      </c>
      <c r="H15" s="11">
        <v>2011</v>
      </c>
      <c r="I15" s="11">
        <v>2012</v>
      </c>
    </row>
    <row r="16" spans="1:9" x14ac:dyDescent="0.3">
      <c r="B16" t="s">
        <v>2</v>
      </c>
      <c r="C16" s="1">
        <v>614100</v>
      </c>
      <c r="D16" t="s">
        <v>10</v>
      </c>
      <c r="E16" s="1">
        <v>17000</v>
      </c>
      <c r="F16" s="1">
        <v>16500</v>
      </c>
      <c r="G16" t="s">
        <v>16</v>
      </c>
      <c r="H16" s="1">
        <v>128600</v>
      </c>
      <c r="I16" s="1">
        <v>134700</v>
      </c>
    </row>
    <row r="17" spans="1:9" x14ac:dyDescent="0.3">
      <c r="B17" t="s">
        <v>3</v>
      </c>
      <c r="C17" s="1">
        <v>521400</v>
      </c>
      <c r="D17" t="s">
        <v>11</v>
      </c>
      <c r="E17" s="1">
        <v>54100</v>
      </c>
      <c r="F17" s="1">
        <v>56700</v>
      </c>
      <c r="G17" t="s">
        <v>17</v>
      </c>
      <c r="H17" s="1">
        <v>147500</v>
      </c>
      <c r="I17" s="1">
        <v>135500</v>
      </c>
    </row>
    <row r="18" spans="1:9" x14ac:dyDescent="0.3">
      <c r="B18" t="s">
        <v>4</v>
      </c>
      <c r="C18" s="1">
        <v>11200</v>
      </c>
      <c r="D18" t="s">
        <v>12</v>
      </c>
      <c r="E18" s="1">
        <v>189400</v>
      </c>
      <c r="F18" s="1">
        <v>186700</v>
      </c>
      <c r="G18" t="s">
        <v>18</v>
      </c>
      <c r="H18" s="1">
        <v>125000</v>
      </c>
      <c r="I18" s="1">
        <v>140000</v>
      </c>
    </row>
    <row r="19" spans="1:9" x14ac:dyDescent="0.3">
      <c r="B19" t="s">
        <v>5</v>
      </c>
      <c r="C19" s="1">
        <f>C16-C17-C18</f>
        <v>81500</v>
      </c>
      <c r="D19" t="s">
        <v>13</v>
      </c>
      <c r="E19" s="1">
        <f>SUM(E16:E18)</f>
        <v>260500</v>
      </c>
      <c r="F19" s="1">
        <f>SUM(F16:F18)</f>
        <v>259900</v>
      </c>
      <c r="G19" t="s">
        <v>19</v>
      </c>
      <c r="H19" s="1">
        <v>120700</v>
      </c>
      <c r="I19" s="1">
        <v>131800</v>
      </c>
    </row>
    <row r="20" spans="1:9" x14ac:dyDescent="0.3">
      <c r="B20" t="s">
        <v>6</v>
      </c>
      <c r="C20" s="1">
        <v>10100</v>
      </c>
      <c r="D20" t="s">
        <v>14</v>
      </c>
      <c r="E20" s="1">
        <v>261300</v>
      </c>
      <c r="F20" s="1">
        <v>282100</v>
      </c>
      <c r="H20" s="1"/>
      <c r="I20" s="1"/>
    </row>
    <row r="21" spans="1:9" x14ac:dyDescent="0.3">
      <c r="B21" t="s">
        <v>7</v>
      </c>
      <c r="C21" s="1">
        <f>C19-C20</f>
        <v>71400</v>
      </c>
      <c r="D21" t="s">
        <v>15</v>
      </c>
      <c r="E21" s="1">
        <f>E20+E19</f>
        <v>521800</v>
      </c>
      <c r="F21" s="1">
        <f>F20+F19</f>
        <v>542000</v>
      </c>
      <c r="G21" t="s">
        <v>15</v>
      </c>
      <c r="H21" s="1">
        <f>SUM(H16:H19)</f>
        <v>521800</v>
      </c>
      <c r="I21" s="1">
        <f>SUM(I16:I19)</f>
        <v>542000</v>
      </c>
    </row>
    <row r="22" spans="1:9" x14ac:dyDescent="0.3">
      <c r="B22" t="s">
        <v>8</v>
      </c>
      <c r="C22" s="1">
        <v>28900</v>
      </c>
    </row>
    <row r="23" spans="1:9" x14ac:dyDescent="0.3">
      <c r="B23" t="s">
        <v>9</v>
      </c>
      <c r="C23" s="1">
        <f>C21-C22</f>
        <v>42500</v>
      </c>
    </row>
    <row r="25" spans="1:9" x14ac:dyDescent="0.3">
      <c r="A25" t="s">
        <v>1</v>
      </c>
      <c r="B25" t="s">
        <v>38</v>
      </c>
      <c r="C25" s="1">
        <f>SUM(I16:I17)</f>
        <v>270200</v>
      </c>
    </row>
    <row r="26" spans="1:9" x14ac:dyDescent="0.3">
      <c r="B26" t="s">
        <v>26</v>
      </c>
      <c r="C26" s="1">
        <f>I18+I19</f>
        <v>271800</v>
      </c>
    </row>
    <row r="27" spans="1:9" x14ac:dyDescent="0.3">
      <c r="B27" s="9" t="s">
        <v>23</v>
      </c>
      <c r="C27" s="12">
        <f>C25/C26</f>
        <v>0.99411331861662988</v>
      </c>
    </row>
    <row r="29" spans="1:9" x14ac:dyDescent="0.3">
      <c r="A29" t="s">
        <v>39</v>
      </c>
      <c r="B29" t="s">
        <v>40</v>
      </c>
      <c r="C29" s="1">
        <f>C19+C18</f>
        <v>92700</v>
      </c>
    </row>
    <row r="30" spans="1:9" x14ac:dyDescent="0.3">
      <c r="B30" t="s">
        <v>6</v>
      </c>
      <c r="C30" s="1">
        <f>C20</f>
        <v>10100</v>
      </c>
    </row>
    <row r="31" spans="1:9" x14ac:dyDescent="0.3">
      <c r="B31" s="9" t="s">
        <v>41</v>
      </c>
      <c r="C31" s="12">
        <f>C29/C30</f>
        <v>9.1782178217821784</v>
      </c>
    </row>
    <row r="33" spans="1:3" x14ac:dyDescent="0.3">
      <c r="A33" t="s">
        <v>42</v>
      </c>
      <c r="B33" t="s">
        <v>9</v>
      </c>
      <c r="C33" s="1">
        <f>C23</f>
        <v>42500</v>
      </c>
    </row>
    <row r="34" spans="1:3" x14ac:dyDescent="0.3">
      <c r="B34" t="s">
        <v>43</v>
      </c>
      <c r="C34" s="1">
        <f>AVERAGE(H19+H18,I19+I18)</f>
        <v>258750</v>
      </c>
    </row>
    <row r="35" spans="1:3" x14ac:dyDescent="0.3">
      <c r="B35" s="9" t="s">
        <v>44</v>
      </c>
      <c r="C35" s="13">
        <f>C33/C34</f>
        <v>0.16425120772946861</v>
      </c>
    </row>
    <row r="37" spans="1:3" x14ac:dyDescent="0.3">
      <c r="A37" t="s">
        <v>45</v>
      </c>
      <c r="B37" t="s">
        <v>13</v>
      </c>
      <c r="C37" s="1">
        <f>F19</f>
        <v>259900</v>
      </c>
    </row>
    <row r="38" spans="1:3" x14ac:dyDescent="0.3">
      <c r="B38" t="s">
        <v>12</v>
      </c>
      <c r="C38" s="1">
        <f>F18</f>
        <v>186700</v>
      </c>
    </row>
    <row r="39" spans="1:3" x14ac:dyDescent="0.3">
      <c r="B39" t="s">
        <v>46</v>
      </c>
      <c r="C39" s="1">
        <f>I16</f>
        <v>134700</v>
      </c>
    </row>
    <row r="40" spans="1:3" x14ac:dyDescent="0.3">
      <c r="B40" s="9" t="s">
        <v>47</v>
      </c>
      <c r="C40" s="14">
        <f>(C37-C38)/C39</f>
        <v>0.54342984409799555</v>
      </c>
    </row>
  </sheetData>
  <pageMargins left="0.7" right="0.7" top="0.75" bottom="0.75" header="0.3" footer="0.3"/>
  <ignoredErrors>
    <ignoredError sqref="E19 F19:I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0F7F-011C-44F2-9CE5-A6671A7B08EC}">
  <dimension ref="A2:K14"/>
  <sheetViews>
    <sheetView workbookViewId="0">
      <selection activeCell="J3" sqref="J3"/>
    </sheetView>
  </sheetViews>
  <sheetFormatPr defaultRowHeight="14.4" x14ac:dyDescent="0.3"/>
  <cols>
    <col min="1" max="1" width="3.33203125" customWidth="1"/>
  </cols>
  <sheetData>
    <row r="2" spans="1:11" x14ac:dyDescent="0.3">
      <c r="A2" t="s">
        <v>48</v>
      </c>
      <c r="G2" s="11">
        <v>2011</v>
      </c>
      <c r="H2" s="11"/>
      <c r="I2" s="11">
        <v>2012</v>
      </c>
      <c r="J2" s="15"/>
    </row>
    <row r="3" spans="1:11" x14ac:dyDescent="0.3">
      <c r="B3" t="s">
        <v>2</v>
      </c>
      <c r="C3" s="1">
        <v>614100</v>
      </c>
      <c r="D3" s="2">
        <f>C3/$C$3</f>
        <v>1</v>
      </c>
      <c r="E3" s="1"/>
      <c r="F3" t="s">
        <v>10</v>
      </c>
      <c r="G3" s="1">
        <v>17000</v>
      </c>
      <c r="H3" s="2"/>
      <c r="I3" s="1">
        <v>16500</v>
      </c>
      <c r="J3" s="2">
        <f>I3/G3-1</f>
        <v>-2.9411764705882359E-2</v>
      </c>
      <c r="K3" s="2"/>
    </row>
    <row r="4" spans="1:11" x14ac:dyDescent="0.3">
      <c r="B4" t="s">
        <v>3</v>
      </c>
      <c r="C4" s="1">
        <v>521400</v>
      </c>
      <c r="D4" s="2">
        <f t="shared" ref="D4:D10" si="0">C4/$C$3</f>
        <v>0.84904738641915001</v>
      </c>
      <c r="E4" s="1"/>
      <c r="F4" t="s">
        <v>11</v>
      </c>
      <c r="G4" s="1">
        <v>54100</v>
      </c>
      <c r="H4" s="2"/>
      <c r="I4" s="1">
        <v>56700</v>
      </c>
      <c r="J4" s="2">
        <f t="shared" ref="J4:J12" si="1">I4/G4-1</f>
        <v>4.8059149722735617E-2</v>
      </c>
      <c r="K4" s="2"/>
    </row>
    <row r="5" spans="1:11" x14ac:dyDescent="0.3">
      <c r="B5" t="s">
        <v>4</v>
      </c>
      <c r="C5" s="1">
        <v>11200</v>
      </c>
      <c r="D5" s="2">
        <f t="shared" si="0"/>
        <v>1.8238071975248332E-2</v>
      </c>
      <c r="E5" s="1"/>
      <c r="F5" t="s">
        <v>12</v>
      </c>
      <c r="G5" s="1">
        <v>189400</v>
      </c>
      <c r="H5" s="2"/>
      <c r="I5" s="1">
        <v>186700</v>
      </c>
      <c r="J5" s="2">
        <f t="shared" si="1"/>
        <v>-1.4255543822597638E-2</v>
      </c>
      <c r="K5" s="2"/>
    </row>
    <row r="6" spans="1:11" x14ac:dyDescent="0.3">
      <c r="B6" t="s">
        <v>5</v>
      </c>
      <c r="C6" s="1">
        <f>C3-C4-C5</f>
        <v>81500</v>
      </c>
      <c r="D6" s="2">
        <f t="shared" si="0"/>
        <v>0.1327145416056017</v>
      </c>
      <c r="E6" s="1"/>
      <c r="F6" t="s">
        <v>13</v>
      </c>
      <c r="G6" s="1">
        <f>SUM(G3:G5)</f>
        <v>260500</v>
      </c>
      <c r="H6" s="2"/>
      <c r="I6" s="1">
        <f>SUM(I3:I5)</f>
        <v>259900</v>
      </c>
      <c r="J6" s="2">
        <f t="shared" si="1"/>
        <v>-2.3032629558541462E-3</v>
      </c>
      <c r="K6" s="2"/>
    </row>
    <row r="7" spans="1:11" x14ac:dyDescent="0.3">
      <c r="B7" t="s">
        <v>6</v>
      </c>
      <c r="C7" s="1">
        <v>10100</v>
      </c>
      <c r="D7" s="2">
        <f t="shared" si="0"/>
        <v>1.6446832763393582E-2</v>
      </c>
      <c r="E7" s="1"/>
      <c r="F7" t="s">
        <v>14</v>
      </c>
      <c r="G7" s="1">
        <v>261300</v>
      </c>
      <c r="H7" s="2"/>
      <c r="I7" s="1">
        <v>282100</v>
      </c>
      <c r="J7" s="2">
        <f t="shared" si="1"/>
        <v>7.9601990049751326E-2</v>
      </c>
      <c r="K7" s="2"/>
    </row>
    <row r="8" spans="1:11" x14ac:dyDescent="0.3">
      <c r="B8" t="s">
        <v>7</v>
      </c>
      <c r="C8" s="1">
        <f>C6-C7</f>
        <v>71400</v>
      </c>
      <c r="D8" s="2">
        <f t="shared" si="0"/>
        <v>0.11626770884220811</v>
      </c>
      <c r="E8" s="1"/>
      <c r="F8" s="7" t="s">
        <v>15</v>
      </c>
      <c r="G8" s="8">
        <f>G7+G6</f>
        <v>521800</v>
      </c>
      <c r="H8" s="2"/>
      <c r="I8" s="8">
        <f>I7+I6</f>
        <v>542000</v>
      </c>
      <c r="J8" s="2">
        <f t="shared" si="1"/>
        <v>3.8712150249137656E-2</v>
      </c>
      <c r="K8" s="2"/>
    </row>
    <row r="9" spans="1:11" x14ac:dyDescent="0.3">
      <c r="B9" t="s">
        <v>8</v>
      </c>
      <c r="C9" s="1">
        <v>28900</v>
      </c>
      <c r="D9" s="2">
        <f t="shared" si="0"/>
        <v>4.7060739293274714E-2</v>
      </c>
      <c r="E9" s="1"/>
      <c r="F9" t="s">
        <v>16</v>
      </c>
      <c r="G9" s="1">
        <v>128600</v>
      </c>
      <c r="H9" s="2"/>
      <c r="I9" s="1">
        <v>134700</v>
      </c>
      <c r="J9" s="2">
        <f t="shared" si="1"/>
        <v>4.743390357698285E-2</v>
      </c>
      <c r="K9" s="2"/>
    </row>
    <row r="10" spans="1:11" x14ac:dyDescent="0.3">
      <c r="B10" t="s">
        <v>9</v>
      </c>
      <c r="C10" s="1">
        <f>C8-C9</f>
        <v>42500</v>
      </c>
      <c r="D10" s="2">
        <f t="shared" si="0"/>
        <v>6.9206969548933392E-2</v>
      </c>
      <c r="E10" s="1"/>
      <c r="F10" t="s">
        <v>17</v>
      </c>
      <c r="G10" s="1">
        <v>147500</v>
      </c>
      <c r="H10" s="2"/>
      <c r="I10" s="1">
        <v>135500</v>
      </c>
      <c r="J10" s="2">
        <f t="shared" si="1"/>
        <v>-8.135593220338988E-2</v>
      </c>
      <c r="K10" s="2"/>
    </row>
    <row r="11" spans="1:11" x14ac:dyDescent="0.3">
      <c r="F11" t="s">
        <v>18</v>
      </c>
      <c r="G11" s="1">
        <v>125000</v>
      </c>
      <c r="H11" s="2"/>
      <c r="I11" s="1">
        <v>140000</v>
      </c>
      <c r="J11" s="2">
        <f t="shared" si="1"/>
        <v>0.12000000000000011</v>
      </c>
      <c r="K11" s="2"/>
    </row>
    <row r="12" spans="1:11" x14ac:dyDescent="0.3">
      <c r="F12" t="s">
        <v>19</v>
      </c>
      <c r="G12" s="1">
        <v>120700</v>
      </c>
      <c r="H12" s="2"/>
      <c r="I12" s="1">
        <v>131800</v>
      </c>
      <c r="J12" s="2">
        <f t="shared" si="1"/>
        <v>9.1963545981772921E-2</v>
      </c>
      <c r="K12" s="2"/>
    </row>
    <row r="13" spans="1:11" x14ac:dyDescent="0.3">
      <c r="G13" s="1"/>
      <c r="I13" s="1"/>
    </row>
    <row r="14" spans="1:11" x14ac:dyDescent="0.3">
      <c r="F14" s="7" t="s">
        <v>15</v>
      </c>
      <c r="G14" s="8">
        <f>SUM(G9:G12)</f>
        <v>521800</v>
      </c>
      <c r="H14" s="7"/>
      <c r="I14" s="8">
        <f>SUM(I9:I12)</f>
        <v>542000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1_6</vt:lpstr>
      <vt:lpstr>7_8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2021-02-02T21:09:51Z</dcterms:created>
  <dcterms:modified xsi:type="dcterms:W3CDTF">2021-02-02T23:08:01Z</dcterms:modified>
</cp:coreProperties>
</file>