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Mod3_FSA\"/>
    </mc:Choice>
  </mc:AlternateContent>
  <xr:revisionPtr revIDLastSave="0" documentId="13_ncr:1_{0C5CDDC3-41B2-4448-9072-C7FDB1214DA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Vertical_BS" sheetId="3" r:id="rId1"/>
    <sheet name="Vertical_IS_SFIX" sheetId="2" r:id="rId2"/>
    <sheet name="Horizontal_IS_SFIX" sheetId="4" r:id="rId3"/>
    <sheet name="Ratios" sheetId="5" r:id="rId4"/>
  </sheets>
  <calcPr calcId="181029"/>
</workbook>
</file>

<file path=xl/calcChain.xml><?xml version="1.0" encoding="utf-8"?>
<calcChain xmlns="http://schemas.openxmlformats.org/spreadsheetml/2006/main">
  <c r="D39" i="4" l="1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8" i="4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9" i="2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9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10" i="3"/>
</calcChain>
</file>

<file path=xl/sharedStrings.xml><?xml version="1.0" encoding="utf-8"?>
<sst xmlns="http://schemas.openxmlformats.org/spreadsheetml/2006/main" count="351" uniqueCount="166">
  <si>
    <t>Report Date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</si>
  <si>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</si>
  <si>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</si>
  <si>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</si>
  <si>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</si>
  <si>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</si>
  <si>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</si>
  <si>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</si>
  <si>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</si>
  <si>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-</t>
  </si>
  <si>
    <t>Cost of goods sold</t>
  </si>
  <si>
    <t>Selling, general &amp; administrative expenses</t>
  </si>
  <si>
    <t>Operating income (loss)</t>
  </si>
  <si>
    <t>Income (loss) before income taxes</t>
  </si>
  <si>
    <t>Total assets</t>
  </si>
  <si>
    <t>Profitability Ratios</t>
  </si>
  <si>
    <t>03/28/2020</t>
  </si>
  <si>
    <t>ROA % (Net)</t>
  </si>
  <si>
    <t>ROE % (Net)</t>
  </si>
  <si>
    <t>ROI % (Operating)</t>
  </si>
  <si>
    <t>EBITDA Margin %</t>
  </si>
  <si>
    <t>Calculated Tax Rate %</t>
  </si>
  <si>
    <t>EBT&lt;0</t>
  </si>
  <si>
    <t>Revenue per Employee</t>
  </si>
  <si>
    <t>Liquidity Ratios</t>
  </si>
  <si>
    <t>Quick Ratio</t>
  </si>
  <si>
    <t>Current Ratio</t>
  </si>
  <si>
    <t>Net Current Assets % TA</t>
  </si>
  <si>
    <t>Debt Management</t>
  </si>
  <si>
    <t>LT Debt to Equity</t>
  </si>
  <si>
    <t>Total Debt to Equity</t>
  </si>
  <si>
    <t>Interest Coverage</t>
  </si>
  <si>
    <t>Asset Management</t>
  </si>
  <si>
    <t>Total Asset Turnover</t>
  </si>
  <si>
    <t>Receivables Turnover</t>
  </si>
  <si>
    <t>Inventory Turnover</t>
  </si>
  <si>
    <t>Accounts Payable Turnover</t>
  </si>
  <si>
    <t>Accrued Expenses Turnover</t>
  </si>
  <si>
    <t>Property Plant &amp; Equip Turnover</t>
  </si>
  <si>
    <t>Cash &amp; Equivalents Turnover</t>
  </si>
  <si>
    <t>Per Share</t>
  </si>
  <si>
    <t>Cash Flow per Share</t>
  </si>
  <si>
    <t>Book Value per Share</t>
  </si>
  <si>
    <t>02/02/2020</t>
  </si>
  <si>
    <t>Gross profit</t>
  </si>
  <si>
    <t>Weighted average shares outstanding - basic</t>
  </si>
  <si>
    <t>Weighted average shares outstanding - diluted</t>
  </si>
  <si>
    <t>Total current assets</t>
  </si>
  <si>
    <t>Total current liabilities</t>
  </si>
  <si>
    <t>02/01/2020</t>
  </si>
  <si>
    <t>02/02/2019</t>
  </si>
  <si>
    <t>07/29/2017</t>
  </si>
  <si>
    <t>Revenue, net</t>
  </si>
  <si>
    <t>Net income (loss) &amp; comprehensive income (loss)</t>
  </si>
  <si>
    <t>Year end shares outstanding</t>
  </si>
  <si>
    <t>Net earnings (loss) per share - basic</t>
  </si>
  <si>
    <t>Net earnings (loss) per share - diluted</t>
  </si>
  <si>
    <t>Total stockholders' equity</t>
  </si>
  <si>
    <t>08/03/2019</t>
  </si>
  <si>
    <t>07/28/2018</t>
  </si>
  <si>
    <t>07/30/2016</t>
  </si>
  <si>
    <t>Ralph Lauren</t>
  </si>
  <si>
    <t>Lululemon</t>
  </si>
  <si>
    <t>Stitch Fix</t>
  </si>
  <si>
    <t>Express</t>
  </si>
  <si>
    <t>Abercrombie &amp; Fitch</t>
  </si>
  <si>
    <t>Cash</t>
  </si>
  <si>
    <t>Cash &amp; cash equivalents</t>
  </si>
  <si>
    <t>Restricted cash</t>
  </si>
  <si>
    <t>Short-term investments</t>
  </si>
  <si>
    <t>Inventory, net</t>
  </si>
  <si>
    <t>Prepaid expenses &amp; other current assets</t>
  </si>
  <si>
    <t>Long-term investments</t>
  </si>
  <si>
    <t>Computer equipment</t>
  </si>
  <si>
    <t>Office furniture &amp; equipment</t>
  </si>
  <si>
    <t>Leasehold improvements</t>
  </si>
  <si>
    <t>Capitalized software</t>
  </si>
  <si>
    <t>Construction in progress</t>
  </si>
  <si>
    <t>Building &amp; land</t>
  </si>
  <si>
    <t>Total property &amp; equipment, gross</t>
  </si>
  <si>
    <t>Less accumulated depreciation &amp; amortization</t>
  </si>
  <si>
    <t>Property &amp; equipment, net</t>
  </si>
  <si>
    <t>Deferred tax assets</t>
  </si>
  <si>
    <t>Restricted cash, net of current portion</t>
  </si>
  <si>
    <t>Other long-term assets</t>
  </si>
  <si>
    <t>Accounts payable</t>
  </si>
  <si>
    <t>Compensation &amp; related benefits</t>
  </si>
  <si>
    <t>Inventory purchases</t>
  </si>
  <si>
    <t>Advertising</t>
  </si>
  <si>
    <t>Sales taxes</t>
  </si>
  <si>
    <t>Shipping &amp; freight</t>
  </si>
  <si>
    <t>Accrued accounts payable</t>
  </si>
  <si>
    <t>Property &amp; equipment</t>
  </si>
  <si>
    <t>Other accrued liabilities</t>
  </si>
  <si>
    <t>Accrued liabilities</t>
  </si>
  <si>
    <t>Preferred stock warrant liability</t>
  </si>
  <si>
    <t>Gift card liability</t>
  </si>
  <si>
    <t>Deferred revenue</t>
  </si>
  <si>
    <t>Other current liabilities</t>
  </si>
  <si>
    <t>Deferred rent, net of current portion</t>
  </si>
  <si>
    <t>Other long-term liabilities</t>
  </si>
  <si>
    <t>Total liabilities</t>
  </si>
  <si>
    <t>Convertible preferred stock</t>
  </si>
  <si>
    <t>Class A common stock</t>
  </si>
  <si>
    <t>Class B common stock</t>
  </si>
  <si>
    <t>Common stock</t>
  </si>
  <si>
    <t>Additional paid-in capital</t>
  </si>
  <si>
    <t>Accumulated other comprehensive income (loss)</t>
  </si>
  <si>
    <t>Retained earnings (accumulated deficit)</t>
  </si>
  <si>
    <t xml:space="preserve">As Reported Annual Income Statement </t>
  </si>
  <si>
    <t>Remeasurement of preferred stock warrant liability</t>
  </si>
  <si>
    <t>Interest income</t>
  </si>
  <si>
    <t>Other income, net</t>
  </si>
  <si>
    <t>Income (loss) before income taxes - United States</t>
  </si>
  <si>
    <t>Income (loss) before income taxes - Foreign</t>
  </si>
  <si>
    <t>Current federal provision (benefit) for income taxes</t>
  </si>
  <si>
    <t>Current state provision (benefit) for income taxes</t>
  </si>
  <si>
    <t>Current foreign provision (benefit) for income taxes</t>
  </si>
  <si>
    <t>Total current provision (benefit) for income taxes</t>
  </si>
  <si>
    <t>Deferred federal provision (benefit) for income taxes</t>
  </si>
  <si>
    <t>Deferred state provision (benefit) for income taxes</t>
  </si>
  <si>
    <t>Deferred foreign provision (benefit) for income taxes</t>
  </si>
  <si>
    <t>Total deferred provision (benefit) for income taxes</t>
  </si>
  <si>
    <t>Provision for income taxes</t>
  </si>
  <si>
    <t>Less: noncumulative dividends to preferred stockholders</t>
  </si>
  <si>
    <t>Less: undistributed earnings to participating securities</t>
  </si>
  <si>
    <t>Net income (loss) attributable to common stockholders</t>
  </si>
  <si>
    <t>Total number of employees</t>
  </si>
  <si>
    <t>Number of common stockholders</t>
  </si>
  <si>
    <t>Foreign currency translation adjustments</t>
  </si>
  <si>
    <t>Accounts receivable</t>
  </si>
  <si>
    <t>Finished goods</t>
  </si>
  <si>
    <t>Provision to reduce inventories to net realizable value</t>
  </si>
  <si>
    <t>Inventories</t>
  </si>
  <si>
    <t>Prepaid &amp; receivable income taxes</t>
  </si>
  <si>
    <t>Other prepaid expenses &amp; other current assets</t>
  </si>
  <si>
    <t>Land</t>
  </si>
  <si>
    <t>Buildings</t>
  </si>
  <si>
    <t>Furniture &amp; fixtures</t>
  </si>
  <si>
    <t>Computer hardware</t>
  </si>
  <si>
    <t>Computer software</t>
  </si>
  <si>
    <t>Equipment &amp; vehicles</t>
  </si>
  <si>
    <t>Work in progress</t>
  </si>
  <si>
    <t>Property &amp; equipment, gross</t>
  </si>
  <si>
    <t>Less: accumulated amortization</t>
  </si>
  <si>
    <t>Right-of-use lease assets</t>
  </si>
  <si>
    <t>Goodwill &amp; intangible assets, net</t>
  </si>
  <si>
    <t>Deferred income tax assets</t>
  </si>
  <si>
    <t>Other non-current assets</t>
  </si>
  <si>
    <t>Accrued inventory liabilities</t>
  </si>
  <si>
    <t>Accrued compensation &amp; related expenses</t>
  </si>
  <si>
    <t>Current lease liabilities</t>
  </si>
  <si>
    <t>Current income taxes payable</t>
  </si>
  <si>
    <t>Unredeemed gift card liability</t>
  </si>
  <si>
    <t>Lease termination liabilities</t>
  </si>
  <si>
    <t>Accrued duty, freight &amp; other operating expenses</t>
  </si>
  <si>
    <t>Sales tax collected</t>
  </si>
  <si>
    <t>Forward currency contract liabilities</t>
  </si>
  <si>
    <t>Accrued rent</t>
  </si>
  <si>
    <t>Sales return allowances</t>
  </si>
  <si>
    <t>Accrued capital expenditures</t>
  </si>
  <si>
    <t>Other accrued expenses</t>
  </si>
  <si>
    <t>Non-current lease liabilities</t>
  </si>
  <si>
    <t>Non-current income taxes payable</t>
  </si>
  <si>
    <t>Deferred income tax liabilities</t>
  </si>
  <si>
    <t>Other non-current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</si>
</sst>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"/>
    <numFmt numFmtId="166" formatCode="0.0%"/>
    <numFmt numFmtId="167" formatCode="_(0.0%_);\(0.0%\)"/>
  </numFmts>
  <fonts count="3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0" applyNumberFormat="1"/>
    <xf numFmtId="0" fontId="2" fillId="0" borderId="0" xfId="0" applyFont="1"/>
    <xf numFmtId="0" fontId="1" fillId="0" borderId="0" xfId="0" applyFont="1"/>
    <xf numFmtId="10" fontId="0" fillId="0" borderId="0" xfId="0" applyNumberFormat="1"/>
    <xf numFmtId="37" fontId="0" fillId="0" borderId="0" xfId="0" applyNumberFormat="1"/>
    <xf numFmtId="37" fontId="0" fillId="0" borderId="0" xfId="0" applyNumberFormat="1" applyAlignment="1">
      <alignment horizontal="righ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0</xdr:row>
      <xdr:rowOff>0</xdr:rowOff>
    </xdr:from>
    <xdr:ext cx="476250" cy="476250"/>
    <xdr:pic>
      <xdr:nvPicPr>
        <xdr:cNvPr id="2" name="Picture 1">
          <a:extLst>
            <a:ext uri="{FF2B5EF4-FFF2-40B4-BE49-F238E27FC236}">
              <a16:creationId xmlns:a16="http://schemas.microsoft.com/office/drawing/2014/main" id="{D51ED428-0801-4AC5-8A7C-58AD79E59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0"/>
          <a:ext cx="476250" cy="476250"/>
        </a:xfrm>
        <a:prstGeom prst="rect">
          <a:avLst/>
        </a:prstGeom>
      </xdr:spPr>
    </xdr:pic>
    <xdr:clientData/>
  </xdr:oneCellAnchor>
  <xdr:oneCellAnchor>
    <xdr:from>
      <xdr:col>2</xdr:col>
      <xdr:colOff>161925</xdr:colOff>
      <xdr:row>0</xdr:row>
      <xdr:rowOff>28575</xdr:rowOff>
    </xdr:from>
    <xdr:ext cx="460375" cy="460375"/>
    <xdr:pic>
      <xdr:nvPicPr>
        <xdr:cNvPr id="3" name="Picture 2">
          <a:extLst>
            <a:ext uri="{FF2B5EF4-FFF2-40B4-BE49-F238E27FC236}">
              <a16:creationId xmlns:a16="http://schemas.microsoft.com/office/drawing/2014/main" id="{B9EAFE9A-2FEC-4671-AE11-64920412D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0" y="28575"/>
          <a:ext cx="460375" cy="460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0</xdr:row>
      <xdr:rowOff>38100</xdr:rowOff>
    </xdr:from>
    <xdr:ext cx="476250" cy="476250"/>
    <xdr:pic>
      <xdr:nvPicPr>
        <xdr:cNvPr id="2" name="Picture 1">
          <a:extLst>
            <a:ext uri="{FF2B5EF4-FFF2-40B4-BE49-F238E27FC236}">
              <a16:creationId xmlns:a16="http://schemas.microsoft.com/office/drawing/2014/main" id="{875BE135-7199-47C8-9FE8-28511488B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5050" y="381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133350</xdr:colOff>
      <xdr:row>0</xdr:row>
      <xdr:rowOff>57150</xdr:rowOff>
    </xdr:from>
    <xdr:ext cx="476250" cy="476250"/>
    <xdr:pic>
      <xdr:nvPicPr>
        <xdr:cNvPr id="3" name="Picture 2">
          <a:extLst>
            <a:ext uri="{FF2B5EF4-FFF2-40B4-BE49-F238E27FC236}">
              <a16:creationId xmlns:a16="http://schemas.microsoft.com/office/drawing/2014/main" id="{324AC2FF-24F2-477E-940E-6F3BC83BB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6975" y="57150"/>
          <a:ext cx="476250" cy="476250"/>
        </a:xfrm>
        <a:prstGeom prst="rect">
          <a:avLst/>
        </a:prstGeom>
      </xdr:spPr>
    </xdr:pic>
    <xdr:clientData/>
  </xdr:oneCellAnchor>
  <xdr:oneCellAnchor>
    <xdr:from>
      <xdr:col>5</xdr:col>
      <xdr:colOff>44451</xdr:colOff>
      <xdr:row>0</xdr:row>
      <xdr:rowOff>209551</xdr:rowOff>
    </xdr:from>
    <xdr:ext cx="1202436" cy="114300"/>
    <xdr:pic>
      <xdr:nvPicPr>
        <xdr:cNvPr id="4" name="Picture 3">
          <a:extLst>
            <a:ext uri="{FF2B5EF4-FFF2-40B4-BE49-F238E27FC236}">
              <a16:creationId xmlns:a16="http://schemas.microsoft.com/office/drawing/2014/main" id="{CFB259DE-ADDF-4619-B650-DB32B91B7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4101" y="209551"/>
          <a:ext cx="1202436" cy="114300"/>
        </a:xfrm>
        <a:prstGeom prst="rect">
          <a:avLst/>
        </a:prstGeom>
      </xdr:spPr>
    </xdr:pic>
    <xdr:clientData/>
  </xdr:oneCellAnchor>
  <xdr:oneCellAnchor>
    <xdr:from>
      <xdr:col>4</xdr:col>
      <xdr:colOff>257175</xdr:colOff>
      <xdr:row>0</xdr:row>
      <xdr:rowOff>0</xdr:rowOff>
    </xdr:from>
    <xdr:ext cx="476250" cy="476250"/>
    <xdr:pic>
      <xdr:nvPicPr>
        <xdr:cNvPr id="5" name="Picture 4">
          <a:extLst>
            <a:ext uri="{FF2B5EF4-FFF2-40B4-BE49-F238E27FC236}">
              <a16:creationId xmlns:a16="http://schemas.microsoft.com/office/drawing/2014/main" id="{03671E17-517B-48ED-BF98-355255BC3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62425" y="0"/>
          <a:ext cx="476250" cy="476250"/>
        </a:xfrm>
        <a:prstGeom prst="rect">
          <a:avLst/>
        </a:prstGeom>
      </xdr:spPr>
    </xdr:pic>
    <xdr:clientData/>
  </xdr:oneCellAnchor>
  <xdr:oneCellAnchor>
    <xdr:from>
      <xdr:col>3</xdr:col>
      <xdr:colOff>219075</xdr:colOff>
      <xdr:row>0</xdr:row>
      <xdr:rowOff>57150</xdr:rowOff>
    </xdr:from>
    <xdr:ext cx="476250" cy="476250"/>
    <xdr:pic>
      <xdr:nvPicPr>
        <xdr:cNvPr id="6" name="Picture 5">
          <a:extLst>
            <a:ext uri="{FF2B5EF4-FFF2-40B4-BE49-F238E27FC236}">
              <a16:creationId xmlns:a16="http://schemas.microsoft.com/office/drawing/2014/main" id="{2A3918CD-F66F-4111-8ACD-B218968DF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09925" y="5715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A262E-9D3C-4AA6-9B56-79EEE5A4E6A3}">
  <dimension ref="A4:G61"/>
  <sheetViews>
    <sheetView tabSelected="1" topLeftCell="A7" workbookViewId="0">
      <selection activeCell="C26" sqref="C26"/>
    </sheetView>
  </sheetViews>
  <sheetFormatPr defaultRowHeight="12.5" x14ac:dyDescent="0.25"/>
  <cols>
    <col min="1" max="1" width="3.1796875" customWidth="1"/>
    <col min="2" max="2" width="40.36328125" bestFit="1" customWidth="1"/>
    <col min="3" max="3" width="11.26953125" customWidth="1"/>
    <col min="5" max="5" width="43.6328125" bestFit="1" customWidth="1"/>
    <col min="6" max="6" width="13.1796875" bestFit="1" customWidth="1"/>
  </cols>
  <sheetData>
    <row r="4" spans="1:7" ht="13" x14ac:dyDescent="0.3">
      <c r="A4" s="9"/>
      <c r="C4" s="10" t="s">
        <v>63</v>
      </c>
      <c r="E4" s="3"/>
      <c r="F4" s="10" t="s">
        <v>62</v>
      </c>
    </row>
    <row r="5" spans="1:7" ht="26" x14ac:dyDescent="0.25">
      <c r="B5" s="1" t="s">
        <v>0</v>
      </c>
      <c r="C5" s="4" t="s">
        <v>58</v>
      </c>
      <c r="E5" s="1" t="s">
        <v>0</v>
      </c>
      <c r="F5" s="4" t="s">
        <v>43</v>
      </c>
    </row>
    <row r="6" spans="1:7" ht="13" x14ac:dyDescent="0.25">
      <c r="B6" s="1" t="s">
        <v>1</v>
      </c>
      <c r="C6" s="4" t="s">
        <v>2</v>
      </c>
      <c r="E6" s="1" t="s">
        <v>1</v>
      </c>
      <c r="F6" s="4" t="s">
        <v>2</v>
      </c>
    </row>
    <row r="7" spans="1:7" ht="26" x14ac:dyDescent="0.25">
      <c r="B7" s="1" t="s">
        <v>3</v>
      </c>
      <c r="C7" s="4" t="s">
        <v>4</v>
      </c>
      <c r="E7" s="1" t="s">
        <v>3</v>
      </c>
      <c r="F7" s="4" t="s">
        <v>4</v>
      </c>
    </row>
    <row r="8" spans="1:7" ht="13" x14ac:dyDescent="0.25">
      <c r="B8" s="1" t="s">
        <v>5</v>
      </c>
      <c r="C8" s="4" t="s">
        <v>6</v>
      </c>
      <c r="E8" s="1" t="s">
        <v>5</v>
      </c>
      <c r="F8" s="4" t="s">
        <v>6</v>
      </c>
    </row>
    <row r="9" spans="1:7" ht="26" x14ac:dyDescent="0.25">
      <c r="B9" s="1" t="s">
        <v>7</v>
      </c>
      <c r="C9" s="4" t="s">
        <v>8</v>
      </c>
      <c r="E9" s="2" t="s">
        <v>67</v>
      </c>
      <c r="F9" s="12">
        <v>1093505000</v>
      </c>
      <c r="G9" s="11">
        <f>IFERROR(F9/$F$32,"")</f>
        <v>0.33324810428865648</v>
      </c>
    </row>
    <row r="10" spans="1:7" x14ac:dyDescent="0.25">
      <c r="B10" s="2" t="s">
        <v>66</v>
      </c>
      <c r="C10" s="12" t="s">
        <v>9</v>
      </c>
      <c r="D10" s="11" t="str">
        <f>IFERROR(C10/$C$30,"")</f>
        <v/>
      </c>
      <c r="E10" s="2" t="s">
        <v>130</v>
      </c>
      <c r="F10" s="12">
        <v>40219000</v>
      </c>
      <c r="G10" s="11">
        <f t="shared" ref="G10:G61" si="0">IFERROR(F10/$F$32,"")</f>
        <v>1.2256830564456015E-2</v>
      </c>
    </row>
    <row r="11" spans="1:7" x14ac:dyDescent="0.25">
      <c r="B11" s="2" t="s">
        <v>67</v>
      </c>
      <c r="C11" s="12">
        <v>170932</v>
      </c>
      <c r="D11" s="11">
        <f t="shared" ref="D11:D56" si="1">IFERROR(C11/$C$30,"")</f>
        <v>0.2774572854207179</v>
      </c>
      <c r="E11" s="2" t="s">
        <v>131</v>
      </c>
      <c r="F11" s="12">
        <v>540580000</v>
      </c>
      <c r="G11" s="11">
        <f t="shared" si="0"/>
        <v>0.16474296890856641</v>
      </c>
    </row>
    <row r="12" spans="1:7" x14ac:dyDescent="0.25">
      <c r="B12" s="2" t="s">
        <v>68</v>
      </c>
      <c r="C12" s="12" t="s">
        <v>9</v>
      </c>
      <c r="D12" s="11" t="str">
        <f t="shared" si="1"/>
        <v/>
      </c>
      <c r="E12" s="2" t="s">
        <v>132</v>
      </c>
      <c r="F12" s="12">
        <v>22067000</v>
      </c>
      <c r="G12" s="11">
        <f t="shared" si="0"/>
        <v>6.7249678029252559E-3</v>
      </c>
    </row>
    <row r="13" spans="1:7" x14ac:dyDescent="0.25">
      <c r="B13" s="2" t="s">
        <v>69</v>
      </c>
      <c r="C13" s="12">
        <v>143276</v>
      </c>
      <c r="D13" s="11">
        <f t="shared" si="1"/>
        <v>0.23256599130612629</v>
      </c>
      <c r="E13" s="2" t="s">
        <v>133</v>
      </c>
      <c r="F13" s="12">
        <v>518513000</v>
      </c>
      <c r="G13" s="11">
        <f t="shared" si="0"/>
        <v>0.15801800110564115</v>
      </c>
    </row>
    <row r="14" spans="1:7" x14ac:dyDescent="0.25">
      <c r="B14" s="2" t="s">
        <v>70</v>
      </c>
      <c r="C14" s="12">
        <v>118216</v>
      </c>
      <c r="D14" s="11">
        <f t="shared" si="1"/>
        <v>0.19188853142358123</v>
      </c>
      <c r="E14" s="2" t="s">
        <v>134</v>
      </c>
      <c r="F14" s="12">
        <v>85159000</v>
      </c>
      <c r="G14" s="11">
        <f t="shared" si="0"/>
        <v>2.5952396480233463E-2</v>
      </c>
    </row>
    <row r="15" spans="1:7" x14ac:dyDescent="0.25">
      <c r="B15" s="2" t="s">
        <v>71</v>
      </c>
      <c r="C15" s="12">
        <v>49980</v>
      </c>
      <c r="D15" s="11">
        <f t="shared" si="1"/>
        <v>8.1127671385858011E-2</v>
      </c>
      <c r="E15" s="2" t="s">
        <v>135</v>
      </c>
      <c r="F15" s="12">
        <v>70542000</v>
      </c>
      <c r="G15" s="11">
        <f t="shared" si="0"/>
        <v>2.1497832906781773E-2</v>
      </c>
    </row>
    <row r="16" spans="1:7" x14ac:dyDescent="0.25">
      <c r="B16" s="2" t="s">
        <v>47</v>
      </c>
      <c r="C16" s="12">
        <v>482404</v>
      </c>
      <c r="D16" s="11">
        <f t="shared" si="1"/>
        <v>0.7830394795362835</v>
      </c>
      <c r="E16" s="2" t="s">
        <v>47</v>
      </c>
      <c r="F16" s="12">
        <v>1807938000</v>
      </c>
      <c r="G16" s="11">
        <f t="shared" si="0"/>
        <v>0.5509731653457689</v>
      </c>
    </row>
    <row r="17" spans="2:7" x14ac:dyDescent="0.25">
      <c r="B17" s="2" t="s">
        <v>72</v>
      </c>
      <c r="C17" s="12">
        <v>53372</v>
      </c>
      <c r="D17" s="11">
        <f t="shared" si="1"/>
        <v>8.6633574974109923E-2</v>
      </c>
      <c r="E17" s="2" t="s">
        <v>136</v>
      </c>
      <c r="F17" s="12">
        <v>71829000</v>
      </c>
      <c r="G17" s="11">
        <f t="shared" si="0"/>
        <v>2.1890049046826402E-2</v>
      </c>
    </row>
    <row r="18" spans="2:7" x14ac:dyDescent="0.25">
      <c r="B18" s="2" t="s">
        <v>73</v>
      </c>
      <c r="C18" s="12">
        <v>3647</v>
      </c>
      <c r="D18" s="11">
        <f t="shared" si="1"/>
        <v>5.9198202789960816E-3</v>
      </c>
      <c r="E18" s="2" t="s">
        <v>137</v>
      </c>
      <c r="F18" s="12">
        <v>30187000</v>
      </c>
      <c r="G18" s="11">
        <f t="shared" si="0"/>
        <v>9.1995560369286574E-3</v>
      </c>
    </row>
    <row r="19" spans="2:7" x14ac:dyDescent="0.25">
      <c r="B19" s="2" t="s">
        <v>74</v>
      </c>
      <c r="C19" s="12">
        <v>18010</v>
      </c>
      <c r="D19" s="11">
        <f t="shared" si="1"/>
        <v>2.9233880785500255E-2</v>
      </c>
      <c r="E19" s="2" t="s">
        <v>75</v>
      </c>
      <c r="F19" s="12">
        <v>489202000</v>
      </c>
      <c r="G19" s="11">
        <f t="shared" si="0"/>
        <v>0.14908540803582912</v>
      </c>
    </row>
    <row r="20" spans="2:7" x14ac:dyDescent="0.25">
      <c r="B20" s="2" t="s">
        <v>75</v>
      </c>
      <c r="C20" s="12">
        <v>27967</v>
      </c>
      <c r="D20" s="11">
        <f t="shared" si="1"/>
        <v>4.539611015702863E-2</v>
      </c>
      <c r="E20" s="2" t="s">
        <v>138</v>
      </c>
      <c r="F20" s="12">
        <v>109533000</v>
      </c>
      <c r="G20" s="11">
        <f t="shared" si="0"/>
        <v>3.3380427713681611E-2</v>
      </c>
    </row>
    <row r="21" spans="2:7" x14ac:dyDescent="0.25">
      <c r="B21" s="2" t="s">
        <v>76</v>
      </c>
      <c r="C21" s="12">
        <v>34571</v>
      </c>
      <c r="D21" s="11">
        <f t="shared" si="1"/>
        <v>5.6115740845948323E-2</v>
      </c>
      <c r="E21" s="2" t="s">
        <v>139</v>
      </c>
      <c r="F21" s="12">
        <v>95399000</v>
      </c>
      <c r="G21" s="11">
        <f t="shared" si="0"/>
        <v>2.907305947483874E-2</v>
      </c>
    </row>
    <row r="22" spans="2:7" x14ac:dyDescent="0.25">
      <c r="B22" s="2" t="s">
        <v>77</v>
      </c>
      <c r="C22" s="12">
        <v>1381</v>
      </c>
      <c r="D22" s="11">
        <f t="shared" si="1"/>
        <v>2.2416429408537398E-3</v>
      </c>
      <c r="E22" s="2" t="s">
        <v>140</v>
      </c>
      <c r="F22" s="12">
        <v>336768000</v>
      </c>
      <c r="G22" s="11">
        <f t="shared" si="0"/>
        <v>0.102630804235081</v>
      </c>
    </row>
    <row r="23" spans="2:7" x14ac:dyDescent="0.25">
      <c r="B23" s="2" t="s">
        <v>78</v>
      </c>
      <c r="C23" s="12">
        <v>402</v>
      </c>
      <c r="D23" s="11">
        <f t="shared" si="1"/>
        <v>6.5252748893787355E-4</v>
      </c>
      <c r="E23" s="2" t="s">
        <v>141</v>
      </c>
      <c r="F23" s="12">
        <v>19521000</v>
      </c>
      <c r="G23" s="11">
        <f t="shared" si="0"/>
        <v>5.949068585711874E-3</v>
      </c>
    </row>
    <row r="24" spans="2:7" x14ac:dyDescent="0.25">
      <c r="B24" s="2" t="s">
        <v>79</v>
      </c>
      <c r="C24" s="12">
        <v>85978</v>
      </c>
      <c r="D24" s="11">
        <f t="shared" si="1"/>
        <v>0.13955972249726489</v>
      </c>
      <c r="E24" s="2" t="s">
        <v>142</v>
      </c>
      <c r="F24" s="12">
        <v>40930000</v>
      </c>
      <c r="G24" s="11">
        <f t="shared" si="0"/>
        <v>1.2473509411054096E-2</v>
      </c>
    </row>
    <row r="25" spans="2:7" x14ac:dyDescent="0.25">
      <c r="B25" s="2" t="s">
        <v>80</v>
      </c>
      <c r="C25" s="12">
        <v>31090</v>
      </c>
      <c r="D25" s="11">
        <f t="shared" si="1"/>
        <v>5.0465372216613152E-2</v>
      </c>
      <c r="E25" s="2" t="s">
        <v>143</v>
      </c>
      <c r="F25" s="12">
        <v>1193369000</v>
      </c>
      <c r="G25" s="11">
        <f t="shared" si="0"/>
        <v>0.36368188253995148</v>
      </c>
    </row>
    <row r="26" spans="2:7" x14ac:dyDescent="0.25">
      <c r="B26" s="2" t="s">
        <v>81</v>
      </c>
      <c r="C26" s="12">
        <v>54888</v>
      </c>
      <c r="D26" s="11">
        <f t="shared" si="1"/>
        <v>8.9094350280651755E-2</v>
      </c>
      <c r="E26" s="2" t="s">
        <v>144</v>
      </c>
      <c r="F26" s="12">
        <v>521676000</v>
      </c>
      <c r="G26" s="11">
        <f t="shared" si="0"/>
        <v>0.15898193245836931</v>
      </c>
    </row>
    <row r="27" spans="2:7" x14ac:dyDescent="0.25">
      <c r="B27" s="2" t="s">
        <v>82</v>
      </c>
      <c r="C27" s="12">
        <v>22175</v>
      </c>
      <c r="D27" s="11">
        <f t="shared" si="1"/>
        <v>3.5994520067655092E-2</v>
      </c>
      <c r="E27" s="2" t="s">
        <v>81</v>
      </c>
      <c r="F27" s="12">
        <v>671693000</v>
      </c>
      <c r="G27" s="11">
        <f t="shared" si="0"/>
        <v>0.20469995008158218</v>
      </c>
    </row>
    <row r="28" spans="2:7" x14ac:dyDescent="0.25">
      <c r="B28" s="2" t="s">
        <v>83</v>
      </c>
      <c r="C28" s="12" t="s">
        <v>9</v>
      </c>
      <c r="D28" s="11" t="str">
        <f t="shared" si="1"/>
        <v/>
      </c>
      <c r="E28" s="2" t="s">
        <v>145</v>
      </c>
      <c r="F28" s="12">
        <v>689664000</v>
      </c>
      <c r="G28" s="11">
        <f t="shared" si="0"/>
        <v>0.21017665268666533</v>
      </c>
    </row>
    <row r="29" spans="2:7" x14ac:dyDescent="0.25">
      <c r="B29" s="2" t="s">
        <v>84</v>
      </c>
      <c r="C29" s="12">
        <v>3227</v>
      </c>
      <c r="D29" s="11">
        <f t="shared" si="1"/>
        <v>5.2380751412997957E-3</v>
      </c>
      <c r="E29" s="2" t="s">
        <v>146</v>
      </c>
      <c r="F29" s="12">
        <v>24423000</v>
      </c>
      <c r="G29" s="11">
        <f t="shared" si="0"/>
        <v>7.4429640934809225E-3</v>
      </c>
    </row>
    <row r="30" spans="2:7" x14ac:dyDescent="0.25">
      <c r="B30" s="2" t="s">
        <v>14</v>
      </c>
      <c r="C30" s="12">
        <v>616066</v>
      </c>
      <c r="D30" s="11">
        <f t="shared" si="1"/>
        <v>1</v>
      </c>
      <c r="E30" s="2" t="s">
        <v>147</v>
      </c>
      <c r="F30" s="12">
        <v>31435000</v>
      </c>
      <c r="G30" s="11">
        <f t="shared" si="0"/>
        <v>9.5798868393961768E-3</v>
      </c>
    </row>
    <row r="31" spans="2:7" x14ac:dyDescent="0.25">
      <c r="B31" s="2" t="s">
        <v>85</v>
      </c>
      <c r="C31" s="12">
        <v>90883</v>
      </c>
      <c r="D31" s="11">
        <f t="shared" si="1"/>
        <v>0.14752153178393224</v>
      </c>
      <c r="E31" s="2" t="s">
        <v>148</v>
      </c>
      <c r="F31" s="12">
        <v>56201000</v>
      </c>
      <c r="G31" s="11">
        <f t="shared" si="0"/>
        <v>1.7127380953106553E-2</v>
      </c>
    </row>
    <row r="32" spans="2:7" x14ac:dyDescent="0.25">
      <c r="B32" s="2" t="s">
        <v>86</v>
      </c>
      <c r="C32" s="12">
        <v>9494</v>
      </c>
      <c r="D32" s="11">
        <f t="shared" si="1"/>
        <v>1.541068651735366E-2</v>
      </c>
      <c r="E32" s="2" t="s">
        <v>14</v>
      </c>
      <c r="F32" s="12">
        <v>3281354000</v>
      </c>
      <c r="G32" s="11">
        <f t="shared" si="0"/>
        <v>1</v>
      </c>
    </row>
    <row r="33" spans="2:7" x14ac:dyDescent="0.25">
      <c r="B33" s="2" t="s">
        <v>87</v>
      </c>
      <c r="C33" s="12">
        <v>15703</v>
      </c>
      <c r="D33" s="11">
        <f t="shared" si="1"/>
        <v>2.5489152136297086E-2</v>
      </c>
      <c r="E33" s="2" t="s">
        <v>85</v>
      </c>
      <c r="F33" s="12">
        <v>79997000</v>
      </c>
      <c r="G33" s="11">
        <f t="shared" si="0"/>
        <v>2.4379265388617018E-2</v>
      </c>
    </row>
    <row r="34" spans="2:7" x14ac:dyDescent="0.25">
      <c r="B34" s="2" t="s">
        <v>88</v>
      </c>
      <c r="C34" s="12">
        <v>12922</v>
      </c>
      <c r="D34" s="11">
        <f t="shared" si="1"/>
        <v>2.0975025403122394E-2</v>
      </c>
      <c r="E34" s="2" t="s">
        <v>149</v>
      </c>
      <c r="F34" s="12">
        <v>6344000</v>
      </c>
      <c r="G34" s="11">
        <f t="shared" si="0"/>
        <v>1.9333482458765497E-3</v>
      </c>
    </row>
    <row r="35" spans="2:7" x14ac:dyDescent="0.25">
      <c r="B35" s="2" t="s">
        <v>89</v>
      </c>
      <c r="C35" s="12">
        <v>6956</v>
      </c>
      <c r="D35" s="11">
        <f t="shared" si="1"/>
        <v>1.1290998042417533E-2</v>
      </c>
      <c r="E35" s="2" t="s">
        <v>150</v>
      </c>
      <c r="F35" s="12">
        <v>133688000</v>
      </c>
      <c r="G35" s="11">
        <f t="shared" si="0"/>
        <v>4.0741718205350594E-2</v>
      </c>
    </row>
    <row r="36" spans="2:7" x14ac:dyDescent="0.25">
      <c r="B36" s="2" t="s">
        <v>90</v>
      </c>
      <c r="C36" s="12">
        <v>7045</v>
      </c>
      <c r="D36" s="11">
        <f t="shared" si="1"/>
        <v>1.1435463083500793E-2</v>
      </c>
      <c r="E36" s="2" t="s">
        <v>151</v>
      </c>
      <c r="F36" s="12">
        <v>128497000</v>
      </c>
      <c r="G36" s="11">
        <f t="shared" si="0"/>
        <v>3.9159749298612705E-2</v>
      </c>
    </row>
    <row r="37" spans="2:7" x14ac:dyDescent="0.25">
      <c r="B37" s="2" t="s">
        <v>91</v>
      </c>
      <c r="C37" s="12">
        <v>7550</v>
      </c>
      <c r="D37" s="11">
        <f t="shared" si="1"/>
        <v>1.2255180451445137E-2</v>
      </c>
      <c r="E37" s="2" t="s">
        <v>152</v>
      </c>
      <c r="F37" s="12">
        <v>26436000</v>
      </c>
      <c r="G37" s="11">
        <f t="shared" si="0"/>
        <v>8.0564303638071353E-3</v>
      </c>
    </row>
    <row r="38" spans="2:7" x14ac:dyDescent="0.25">
      <c r="B38" s="2" t="s">
        <v>92</v>
      </c>
      <c r="C38" s="12" t="s">
        <v>9</v>
      </c>
      <c r="D38" s="11" t="str">
        <f t="shared" si="1"/>
        <v/>
      </c>
      <c r="E38" s="2" t="s">
        <v>153</v>
      </c>
      <c r="F38" s="12">
        <v>120413000</v>
      </c>
      <c r="G38" s="11">
        <f t="shared" si="0"/>
        <v>3.6696132145449714E-2</v>
      </c>
    </row>
    <row r="39" spans="2:7" x14ac:dyDescent="0.25">
      <c r="B39" s="2" t="s">
        <v>93</v>
      </c>
      <c r="C39" s="12">
        <v>10064</v>
      </c>
      <c r="D39" s="11">
        <f t="shared" si="1"/>
        <v>1.6335912061370049E-2</v>
      </c>
      <c r="E39" s="2" t="s">
        <v>154</v>
      </c>
      <c r="F39" s="12">
        <v>182000</v>
      </c>
      <c r="G39" s="11">
        <f t="shared" si="0"/>
        <v>5.5464908693179706E-5</v>
      </c>
    </row>
    <row r="40" spans="2:7" x14ac:dyDescent="0.25">
      <c r="B40" s="2" t="s">
        <v>94</v>
      </c>
      <c r="C40" s="12">
        <v>69734</v>
      </c>
      <c r="D40" s="11">
        <f t="shared" si="1"/>
        <v>0.11319241769550666</v>
      </c>
      <c r="E40" s="2" t="s">
        <v>155</v>
      </c>
      <c r="F40" s="12">
        <v>59403000</v>
      </c>
      <c r="G40" s="11">
        <f t="shared" si="0"/>
        <v>1.8103197643411836E-2</v>
      </c>
    </row>
    <row r="41" spans="2:7" x14ac:dyDescent="0.25">
      <c r="B41" s="2" t="s">
        <v>95</v>
      </c>
      <c r="C41" s="12" t="s">
        <v>9</v>
      </c>
      <c r="D41" s="11" t="str">
        <f t="shared" si="1"/>
        <v/>
      </c>
      <c r="E41" s="2" t="s">
        <v>156</v>
      </c>
      <c r="F41" s="12">
        <v>17370000</v>
      </c>
      <c r="G41" s="11">
        <f t="shared" si="0"/>
        <v>5.2935465054974257E-3</v>
      </c>
    </row>
    <row r="42" spans="2:7" x14ac:dyDescent="0.25">
      <c r="B42" s="2" t="s">
        <v>96</v>
      </c>
      <c r="C42" s="12">
        <v>7233</v>
      </c>
      <c r="D42" s="11">
        <f t="shared" si="1"/>
        <v>1.1740625192755321E-2</v>
      </c>
      <c r="E42" s="2" t="s">
        <v>157</v>
      </c>
      <c r="F42" s="12">
        <v>1920000</v>
      </c>
      <c r="G42" s="11">
        <f t="shared" si="0"/>
        <v>5.8512431148848921E-4</v>
      </c>
    </row>
    <row r="43" spans="2:7" x14ac:dyDescent="0.25">
      <c r="B43" s="2" t="s">
        <v>97</v>
      </c>
      <c r="C43" s="12">
        <v>11997</v>
      </c>
      <c r="D43" s="11">
        <f t="shared" si="1"/>
        <v>1.9473562897481762E-2</v>
      </c>
      <c r="E43" s="2" t="s">
        <v>158</v>
      </c>
      <c r="F43" s="12">
        <v>8356000</v>
      </c>
      <c r="G43" s="11">
        <f t="shared" si="0"/>
        <v>2.5465097639571959E-3</v>
      </c>
    </row>
    <row r="44" spans="2:7" x14ac:dyDescent="0.25">
      <c r="B44" s="2" t="s">
        <v>98</v>
      </c>
      <c r="C44" s="12">
        <v>2784</v>
      </c>
      <c r="D44" s="11">
        <f t="shared" si="1"/>
        <v>4.5189963413010941E-3</v>
      </c>
      <c r="E44" s="2" t="s">
        <v>159</v>
      </c>
      <c r="F44" s="12">
        <v>12897000</v>
      </c>
      <c r="G44" s="11">
        <f t="shared" si="0"/>
        <v>3.9303897110765859E-3</v>
      </c>
    </row>
    <row r="45" spans="2:7" x14ac:dyDescent="0.25">
      <c r="B45" s="2" t="s">
        <v>48</v>
      </c>
      <c r="C45" s="12">
        <v>182631</v>
      </c>
      <c r="D45" s="11">
        <f t="shared" si="1"/>
        <v>0.29644713391097705</v>
      </c>
      <c r="E45" s="2" t="s">
        <v>160</v>
      </c>
      <c r="F45" s="12">
        <v>5457000</v>
      </c>
      <c r="G45" s="11">
        <f t="shared" si="0"/>
        <v>1.6630330040586904E-3</v>
      </c>
    </row>
    <row r="46" spans="2:7" x14ac:dyDescent="0.25">
      <c r="B46" s="2" t="s">
        <v>99</v>
      </c>
      <c r="C46" s="12">
        <v>24439</v>
      </c>
      <c r="D46" s="11">
        <f t="shared" si="1"/>
        <v>3.966945100037983E-2</v>
      </c>
      <c r="E46" s="2" t="s">
        <v>97</v>
      </c>
      <c r="F46" s="12">
        <v>12705000</v>
      </c>
      <c r="G46" s="11">
        <f t="shared" si="0"/>
        <v>3.8718772799277369E-3</v>
      </c>
    </row>
    <row r="47" spans="2:7" x14ac:dyDescent="0.25">
      <c r="B47" s="2" t="s">
        <v>100</v>
      </c>
      <c r="C47" s="12">
        <v>12996</v>
      </c>
      <c r="D47" s="11">
        <f t="shared" si="1"/>
        <v>2.1095142403573644E-2</v>
      </c>
      <c r="E47" s="2" t="s">
        <v>98</v>
      </c>
      <c r="F47" s="13" t="s">
        <v>9</v>
      </c>
      <c r="G47" s="11" t="str">
        <f t="shared" si="0"/>
        <v/>
      </c>
    </row>
    <row r="48" spans="2:7" x14ac:dyDescent="0.25">
      <c r="B48" s="2" t="s">
        <v>101</v>
      </c>
      <c r="C48" s="12">
        <v>220066</v>
      </c>
      <c r="D48" s="11">
        <f t="shared" si="1"/>
        <v>0.35721172731493056</v>
      </c>
      <c r="E48" s="2" t="s">
        <v>161</v>
      </c>
      <c r="F48" s="12">
        <v>6753000</v>
      </c>
      <c r="G48" s="11">
        <f t="shared" si="0"/>
        <v>2.0579919143134204E-3</v>
      </c>
    </row>
    <row r="49" spans="2:7" x14ac:dyDescent="0.25">
      <c r="B49" s="2" t="s">
        <v>102</v>
      </c>
      <c r="C49" s="12" t="s">
        <v>9</v>
      </c>
      <c r="D49" s="11" t="str">
        <f t="shared" si="1"/>
        <v/>
      </c>
      <c r="E49" s="2" t="s">
        <v>93</v>
      </c>
      <c r="F49" s="13" t="s">
        <v>9</v>
      </c>
      <c r="G49" s="11" t="str">
        <f t="shared" si="0"/>
        <v/>
      </c>
    </row>
    <row r="50" spans="2:7" x14ac:dyDescent="0.25">
      <c r="B50" s="2" t="s">
        <v>103</v>
      </c>
      <c r="C50" s="12">
        <v>1</v>
      </c>
      <c r="D50" s="11">
        <f t="shared" si="1"/>
        <v>1.6232027088006804E-6</v>
      </c>
      <c r="E50" s="2" t="s">
        <v>98</v>
      </c>
      <c r="F50" s="12">
        <v>125043000</v>
      </c>
      <c r="G50" s="11">
        <f t="shared" si="0"/>
        <v>3.8107135042424557E-2</v>
      </c>
    </row>
    <row r="51" spans="2:7" x14ac:dyDescent="0.25">
      <c r="B51" s="2" t="s">
        <v>104</v>
      </c>
      <c r="C51" s="12">
        <v>1</v>
      </c>
      <c r="D51" s="11">
        <f t="shared" si="1"/>
        <v>1.6232027088006804E-6</v>
      </c>
      <c r="E51" s="2" t="s">
        <v>48</v>
      </c>
      <c r="F51" s="12">
        <v>620418000</v>
      </c>
      <c r="G51" s="11">
        <f t="shared" si="0"/>
        <v>0.18907377869013828</v>
      </c>
    </row>
    <row r="52" spans="2:7" x14ac:dyDescent="0.25">
      <c r="B52" s="2" t="s">
        <v>105</v>
      </c>
      <c r="C52" s="12" t="s">
        <v>9</v>
      </c>
      <c r="D52" s="11" t="str">
        <f t="shared" si="1"/>
        <v/>
      </c>
      <c r="E52" s="2" t="s">
        <v>162</v>
      </c>
      <c r="F52" s="12">
        <v>611464000</v>
      </c>
      <c r="G52" s="11">
        <f t="shared" si="0"/>
        <v>0.18634502708333206</v>
      </c>
    </row>
    <row r="53" spans="2:7" x14ac:dyDescent="0.25">
      <c r="B53" s="2" t="s">
        <v>106</v>
      </c>
      <c r="C53" s="12">
        <v>279511</v>
      </c>
      <c r="D53" s="11">
        <f t="shared" si="1"/>
        <v>0.45370301233958699</v>
      </c>
      <c r="E53" s="2" t="s">
        <v>163</v>
      </c>
      <c r="F53" s="12">
        <v>48226000</v>
      </c>
      <c r="G53" s="11">
        <f t="shared" si="0"/>
        <v>1.4696981794710354E-2</v>
      </c>
    </row>
    <row r="54" spans="2:7" x14ac:dyDescent="0.25">
      <c r="B54" s="2" t="s">
        <v>107</v>
      </c>
      <c r="C54" s="12">
        <v>-187</v>
      </c>
      <c r="D54" s="11">
        <f t="shared" si="1"/>
        <v>-3.0353890654572722E-4</v>
      </c>
      <c r="E54" s="2" t="s">
        <v>164</v>
      </c>
      <c r="F54" s="12">
        <v>43432000</v>
      </c>
      <c r="G54" s="11">
        <f t="shared" si="0"/>
        <v>1.3235999529462533E-2</v>
      </c>
    </row>
    <row r="55" spans="2:7" x14ac:dyDescent="0.25">
      <c r="B55" s="2" t="s">
        <v>108</v>
      </c>
      <c r="C55" s="12">
        <v>116674</v>
      </c>
      <c r="D55" s="11">
        <f t="shared" si="1"/>
        <v>0.1893855528466106</v>
      </c>
      <c r="E55" s="2" t="s">
        <v>165</v>
      </c>
      <c r="F55" s="12">
        <v>5596000</v>
      </c>
      <c r="G55" s="11">
        <f t="shared" si="0"/>
        <v>1.7053935661924926E-3</v>
      </c>
    </row>
    <row r="56" spans="2:7" x14ac:dyDescent="0.25">
      <c r="B56" s="2" t="s">
        <v>57</v>
      </c>
      <c r="C56" s="12">
        <v>396000</v>
      </c>
      <c r="D56" s="11">
        <f t="shared" si="1"/>
        <v>0.64278827268506944</v>
      </c>
      <c r="E56" s="2" t="s">
        <v>101</v>
      </c>
      <c r="F56" s="12">
        <v>1329136000</v>
      </c>
      <c r="G56" s="11">
        <f t="shared" si="0"/>
        <v>0.40505718066383573</v>
      </c>
    </row>
    <row r="57" spans="2:7" x14ac:dyDescent="0.25">
      <c r="E57" s="2" t="s">
        <v>105</v>
      </c>
      <c r="F57" s="12">
        <v>621000</v>
      </c>
      <c r="G57" s="11">
        <f t="shared" si="0"/>
        <v>1.8925114449705823E-4</v>
      </c>
    </row>
    <row r="58" spans="2:7" x14ac:dyDescent="0.25">
      <c r="E58" s="2" t="s">
        <v>106</v>
      </c>
      <c r="F58" s="12">
        <v>355541000</v>
      </c>
      <c r="G58" s="11">
        <f t="shared" si="0"/>
        <v>0.10835191814110882</v>
      </c>
    </row>
    <row r="59" spans="2:7" x14ac:dyDescent="0.25">
      <c r="E59" s="2" t="s">
        <v>108</v>
      </c>
      <c r="F59" s="12">
        <v>1820637000</v>
      </c>
      <c r="G59" s="11">
        <f t="shared" si="0"/>
        <v>0.55484321411222315</v>
      </c>
    </row>
    <row r="60" spans="2:7" x14ac:dyDescent="0.25">
      <c r="E60" s="2" t="s">
        <v>107</v>
      </c>
      <c r="F60" s="12">
        <v>-224581000</v>
      </c>
      <c r="G60" s="11">
        <f t="shared" si="0"/>
        <v>-6.8441564061664795E-2</v>
      </c>
    </row>
    <row r="61" spans="2:7" x14ac:dyDescent="0.25">
      <c r="E61" s="2" t="s">
        <v>57</v>
      </c>
      <c r="F61" s="12">
        <v>1952218000</v>
      </c>
      <c r="G61" s="11">
        <f t="shared" si="0"/>
        <v>0.59494281933616433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F068-4C45-4BA1-A733-1BF490A7CB8C}">
  <dimension ref="B2:J39"/>
  <sheetViews>
    <sheetView workbookViewId="0">
      <selection activeCell="C24" sqref="C24"/>
    </sheetView>
  </sheetViews>
  <sheetFormatPr defaultRowHeight="12.5" x14ac:dyDescent="0.25"/>
  <cols>
    <col min="1" max="1" width="3.1796875" customWidth="1"/>
    <col min="2" max="2" width="46.26953125" bestFit="1" customWidth="1"/>
    <col min="3" max="3" width="10.36328125" bestFit="1" customWidth="1"/>
    <col min="5" max="5" width="10.81640625" customWidth="1"/>
    <col min="7" max="7" width="9.90625" customWidth="1"/>
    <col min="9" max="9" width="10.453125" customWidth="1"/>
  </cols>
  <sheetData>
    <row r="2" spans="2:10" ht="13" x14ac:dyDescent="0.25">
      <c r="B2" s="3" t="s">
        <v>109</v>
      </c>
    </row>
    <row r="3" spans="2:10" ht="26" x14ac:dyDescent="0.25">
      <c r="B3" s="1" t="s">
        <v>0</v>
      </c>
      <c r="C3" s="4" t="s">
        <v>58</v>
      </c>
      <c r="D3" s="1"/>
      <c r="E3" s="4" t="s">
        <v>59</v>
      </c>
      <c r="F3" s="1"/>
      <c r="G3" s="4" t="s">
        <v>51</v>
      </c>
      <c r="H3" s="1"/>
      <c r="I3" s="4" t="s">
        <v>60</v>
      </c>
    </row>
    <row r="4" spans="2:10" ht="13" x14ac:dyDescent="0.25">
      <c r="B4" s="1" t="s">
        <v>1</v>
      </c>
      <c r="C4" s="4" t="s">
        <v>2</v>
      </c>
      <c r="D4" s="1"/>
      <c r="E4" s="4" t="s">
        <v>2</v>
      </c>
      <c r="F4" s="1"/>
      <c r="G4" s="4" t="s">
        <v>2</v>
      </c>
      <c r="H4" s="1"/>
      <c r="I4" s="4" t="s">
        <v>2</v>
      </c>
    </row>
    <row r="5" spans="2:10" ht="26" x14ac:dyDescent="0.25">
      <c r="B5" s="1" t="s">
        <v>3</v>
      </c>
      <c r="C5" s="4" t="s">
        <v>4</v>
      </c>
      <c r="D5" s="1"/>
      <c r="E5" s="4" t="s">
        <v>4</v>
      </c>
      <c r="F5" s="1"/>
      <c r="G5" s="4" t="s">
        <v>4</v>
      </c>
      <c r="H5" s="1"/>
      <c r="I5" s="4" t="s">
        <v>4</v>
      </c>
    </row>
    <row r="6" spans="2:10" ht="13" x14ac:dyDescent="0.25">
      <c r="B6" s="1" t="s">
        <v>5</v>
      </c>
      <c r="C6" s="4" t="s">
        <v>6</v>
      </c>
      <c r="D6" s="1"/>
      <c r="E6" s="4" t="s">
        <v>6</v>
      </c>
      <c r="F6" s="1"/>
      <c r="G6" s="4" t="s">
        <v>6</v>
      </c>
      <c r="H6" s="1"/>
      <c r="I6" s="4" t="s">
        <v>6</v>
      </c>
    </row>
    <row r="7" spans="2:10" ht="26" x14ac:dyDescent="0.25">
      <c r="B7" s="1" t="s">
        <v>7</v>
      </c>
      <c r="C7" s="4" t="s">
        <v>8</v>
      </c>
      <c r="D7" s="1"/>
      <c r="E7" s="4" t="s">
        <v>8</v>
      </c>
      <c r="F7" s="1"/>
      <c r="G7" s="4" t="s">
        <v>8</v>
      </c>
      <c r="H7" s="1"/>
      <c r="I7" s="4" t="s">
        <v>8</v>
      </c>
    </row>
    <row r="8" spans="2:10" x14ac:dyDescent="0.25">
      <c r="B8" s="2" t="s">
        <v>52</v>
      </c>
      <c r="C8" s="12">
        <v>1577558</v>
      </c>
      <c r="D8" s="2"/>
      <c r="E8" s="12">
        <v>1226505</v>
      </c>
      <c r="F8" s="2"/>
      <c r="G8" s="12">
        <v>977139</v>
      </c>
      <c r="H8" s="2"/>
      <c r="I8" s="12">
        <v>730313</v>
      </c>
    </row>
    <row r="9" spans="2:10" x14ac:dyDescent="0.25">
      <c r="B9" s="2" t="s">
        <v>10</v>
      </c>
      <c r="C9" s="12">
        <v>874429</v>
      </c>
      <c r="D9" s="14">
        <f>IFERROR(C9/C$8,"")</f>
        <v>0.5542927740216208</v>
      </c>
      <c r="E9" s="12">
        <v>690483</v>
      </c>
      <c r="F9" s="14">
        <f>IFERROR(E9/E$8,"")</f>
        <v>0.56296794550368734</v>
      </c>
      <c r="G9" s="12">
        <v>542718</v>
      </c>
      <c r="H9" s="14">
        <f>IFERROR(G9/G$8,"")</f>
        <v>0.55541535032375133</v>
      </c>
      <c r="I9" s="12">
        <v>407064</v>
      </c>
      <c r="J9" s="14">
        <f>IFERROR(I9/I$8,"")</f>
        <v>0.55738293033261077</v>
      </c>
    </row>
    <row r="10" spans="2:10" x14ac:dyDescent="0.25">
      <c r="B10" s="2" t="s">
        <v>44</v>
      </c>
      <c r="C10" s="12">
        <v>703129</v>
      </c>
      <c r="D10" s="14">
        <f t="shared" ref="D10:F39" si="0">IFERROR(C10/C$8,"")</f>
        <v>0.44570722597837925</v>
      </c>
      <c r="E10" s="12">
        <v>536022</v>
      </c>
      <c r="F10" s="14">
        <f t="shared" si="0"/>
        <v>0.43703205449631272</v>
      </c>
      <c r="G10" s="12">
        <v>434421</v>
      </c>
      <c r="H10" s="14">
        <f t="shared" ref="H10" si="1">IFERROR(G10/G$8,"")</f>
        <v>0.44458464967624872</v>
      </c>
      <c r="I10" s="12">
        <v>323249</v>
      </c>
      <c r="J10" s="14">
        <f t="shared" ref="J10" si="2">IFERROR(I10/I$8,"")</f>
        <v>0.44261706966738917</v>
      </c>
    </row>
    <row r="11" spans="2:10" x14ac:dyDescent="0.25">
      <c r="B11" s="2" t="s">
        <v>11</v>
      </c>
      <c r="C11" s="12">
        <v>679634</v>
      </c>
      <c r="D11" s="14">
        <f t="shared" si="0"/>
        <v>0.43081395422545476</v>
      </c>
      <c r="E11" s="12">
        <v>492998</v>
      </c>
      <c r="F11" s="14">
        <f t="shared" si="0"/>
        <v>0.40195351833054083</v>
      </c>
      <c r="G11" s="12">
        <v>402781</v>
      </c>
      <c r="H11" s="14">
        <f t="shared" ref="H11" si="3">IFERROR(G11/G$8,"")</f>
        <v>0.4122044049004287</v>
      </c>
      <c r="I11" s="12">
        <v>259021</v>
      </c>
      <c r="J11" s="14">
        <f t="shared" ref="J11" si="4">IFERROR(I11/I$8,"")</f>
        <v>0.35467121631410092</v>
      </c>
    </row>
    <row r="12" spans="2:10" x14ac:dyDescent="0.25">
      <c r="B12" s="2" t="s">
        <v>12</v>
      </c>
      <c r="C12" s="12">
        <v>23495</v>
      </c>
      <c r="D12" s="14">
        <f t="shared" si="0"/>
        <v>1.4893271752924457E-2</v>
      </c>
      <c r="E12" s="12">
        <v>43024</v>
      </c>
      <c r="F12" s="14">
        <f t="shared" si="0"/>
        <v>3.5078536165771848E-2</v>
      </c>
      <c r="G12" s="12">
        <v>31640</v>
      </c>
      <c r="H12" s="14">
        <f t="shared" ref="H12" si="5">IFERROR(G12/G$8,"")</f>
        <v>3.2380244775820022E-2</v>
      </c>
      <c r="I12" s="12">
        <v>64228</v>
      </c>
      <c r="J12" s="14">
        <f t="shared" ref="J12" si="6">IFERROR(I12/I$8,"")</f>
        <v>8.794585335328825E-2</v>
      </c>
    </row>
    <row r="13" spans="2:10" x14ac:dyDescent="0.25">
      <c r="B13" s="2" t="s">
        <v>110</v>
      </c>
      <c r="C13" s="12" t="s">
        <v>9</v>
      </c>
      <c r="D13" s="14" t="str">
        <f t="shared" si="0"/>
        <v/>
      </c>
      <c r="E13" s="12">
        <v>10685</v>
      </c>
      <c r="F13" s="14">
        <f t="shared" si="0"/>
        <v>8.7117459773910413E-3</v>
      </c>
      <c r="G13" s="12">
        <v>-18881</v>
      </c>
      <c r="H13" s="14">
        <f t="shared" ref="H13" si="7">IFERROR(G13/G$8,"")</f>
        <v>-1.9322737092675658E-2</v>
      </c>
      <c r="I13" s="12">
        <v>-3019</v>
      </c>
      <c r="J13" s="14">
        <f t="shared" ref="J13" si="8">IFERROR(I13/I$8,"")</f>
        <v>-4.1338439819638972E-3</v>
      </c>
    </row>
    <row r="14" spans="2:10" x14ac:dyDescent="0.25">
      <c r="B14" s="2" t="s">
        <v>111</v>
      </c>
      <c r="C14" s="12">
        <v>5791</v>
      </c>
      <c r="D14" s="14">
        <f t="shared" si="0"/>
        <v>3.6708634484437339E-3</v>
      </c>
      <c r="E14" s="12" t="s">
        <v>9</v>
      </c>
      <c r="F14" s="14" t="str">
        <f t="shared" si="0"/>
        <v/>
      </c>
      <c r="G14" s="12" t="s">
        <v>9</v>
      </c>
      <c r="H14" s="14" t="str">
        <f t="shared" ref="H14" si="9">IFERROR(G14/G$8,"")</f>
        <v/>
      </c>
      <c r="I14" s="12" t="s">
        <v>9</v>
      </c>
      <c r="J14" s="14" t="str">
        <f t="shared" ref="J14" si="10">IFERROR(I14/I$8,"")</f>
        <v/>
      </c>
    </row>
    <row r="15" spans="2:10" x14ac:dyDescent="0.25">
      <c r="B15" s="2" t="s">
        <v>112</v>
      </c>
      <c r="C15" s="12">
        <v>1535</v>
      </c>
      <c r="D15" s="14">
        <f t="shared" si="0"/>
        <v>9.7302286191696275E-4</v>
      </c>
      <c r="E15" s="12">
        <v>1004</v>
      </c>
      <c r="F15" s="14">
        <f t="shared" si="0"/>
        <v>8.185861451848953E-4</v>
      </c>
      <c r="G15" s="12">
        <v>42</v>
      </c>
      <c r="H15" s="14">
        <f t="shared" ref="H15" si="11">IFERROR(G15/G$8,"")</f>
        <v>4.2982625808610651E-5</v>
      </c>
      <c r="I15" s="12">
        <v>13</v>
      </c>
      <c r="J15" s="14">
        <f t="shared" ref="J15" si="12">IFERROR(I15/I$8,"")</f>
        <v>1.78005868716564E-5</v>
      </c>
    </row>
    <row r="16" spans="2:10" x14ac:dyDescent="0.25">
      <c r="B16" s="2" t="s">
        <v>113</v>
      </c>
      <c r="C16" s="12">
        <v>31657</v>
      </c>
      <c r="D16" s="14">
        <f t="shared" si="0"/>
        <v>2.0067091035638626E-2</v>
      </c>
      <c r="E16" s="12">
        <v>56978</v>
      </c>
      <c r="F16" s="14">
        <f t="shared" si="0"/>
        <v>4.6455579064088606E-2</v>
      </c>
      <c r="G16" s="12" t="s">
        <v>9</v>
      </c>
      <c r="H16" s="14" t="str">
        <f t="shared" ref="H16" si="13">IFERROR(G16/G$8,"")</f>
        <v/>
      </c>
      <c r="I16" s="12" t="s">
        <v>9</v>
      </c>
      <c r="J16" s="14" t="str">
        <f t="shared" ref="J16" si="14">IFERROR(I16/I$8,"")</f>
        <v/>
      </c>
    </row>
    <row r="17" spans="2:10" x14ac:dyDescent="0.25">
      <c r="B17" s="2" t="s">
        <v>114</v>
      </c>
      <c r="C17" s="12">
        <v>-836</v>
      </c>
      <c r="D17" s="14">
        <f t="shared" si="0"/>
        <v>-5.2993297235347291E-4</v>
      </c>
      <c r="E17" s="12">
        <v>-2265</v>
      </c>
      <c r="F17" s="14">
        <f t="shared" si="0"/>
        <v>-1.8467107757408245E-3</v>
      </c>
      <c r="G17" s="12" t="s">
        <v>9</v>
      </c>
      <c r="H17" s="14" t="str">
        <f t="shared" ref="H17" si="15">IFERROR(G17/G$8,"")</f>
        <v/>
      </c>
      <c r="I17" s="12" t="s">
        <v>9</v>
      </c>
      <c r="J17" s="14" t="str">
        <f t="shared" ref="J17" si="16">IFERROR(I17/I$8,"")</f>
        <v/>
      </c>
    </row>
    <row r="18" spans="2:10" x14ac:dyDescent="0.25">
      <c r="B18" s="2" t="s">
        <v>13</v>
      </c>
      <c r="C18" s="12">
        <v>30821</v>
      </c>
      <c r="D18" s="14">
        <f t="shared" si="0"/>
        <v>1.9537158063285154E-2</v>
      </c>
      <c r="E18" s="12">
        <v>54713</v>
      </c>
      <c r="F18" s="14">
        <f t="shared" si="0"/>
        <v>4.4608868288347786E-2</v>
      </c>
      <c r="G18" s="12">
        <v>12801</v>
      </c>
      <c r="H18" s="14">
        <f t="shared" ref="H18" si="17">IFERROR(G18/G$8,"")</f>
        <v>1.3100490308952974E-2</v>
      </c>
      <c r="I18" s="12">
        <v>61222</v>
      </c>
      <c r="J18" s="14">
        <f t="shared" ref="J18" si="18">IFERROR(I18/I$8,"")</f>
        <v>8.3829809958196E-2</v>
      </c>
    </row>
    <row r="19" spans="2:10" x14ac:dyDescent="0.25">
      <c r="B19" s="2" t="s">
        <v>115</v>
      </c>
      <c r="C19" s="12">
        <v>-221</v>
      </c>
      <c r="D19" s="14">
        <f t="shared" si="0"/>
        <v>-1.4008993647143242E-4</v>
      </c>
      <c r="E19" s="12">
        <v>2732</v>
      </c>
      <c r="F19" s="14">
        <f t="shared" si="0"/>
        <v>2.2274674787302129E-3</v>
      </c>
      <c r="G19" s="12">
        <v>17027</v>
      </c>
      <c r="H19" s="14">
        <f t="shared" ref="H19" si="19">IFERROR(G19/G$8,"")</f>
        <v>1.7425361181981274E-2</v>
      </c>
      <c r="I19" s="12">
        <v>29204</v>
      </c>
      <c r="J19" s="14">
        <f t="shared" ref="J19" si="20">IFERROR(I19/I$8,"")</f>
        <v>3.9988333769219502E-2</v>
      </c>
    </row>
    <row r="20" spans="2:10" x14ac:dyDescent="0.25">
      <c r="B20" s="2" t="s">
        <v>116</v>
      </c>
      <c r="C20" s="12">
        <v>2431</v>
      </c>
      <c r="D20" s="14">
        <f t="shared" si="0"/>
        <v>1.5409893011857567E-3</v>
      </c>
      <c r="E20" s="12">
        <v>493</v>
      </c>
      <c r="F20" s="14">
        <f t="shared" si="0"/>
        <v>4.0195514898023246E-4</v>
      </c>
      <c r="G20" s="12">
        <v>3096</v>
      </c>
      <c r="H20" s="14">
        <f t="shared" ref="H20" si="21">IFERROR(G20/G$8,"")</f>
        <v>3.1684335596061561E-3</v>
      </c>
      <c r="I20" s="12">
        <v>4706</v>
      </c>
      <c r="J20" s="14">
        <f t="shared" ref="J20" si="22">IFERROR(I20/I$8,"")</f>
        <v>6.4438124475396166E-3</v>
      </c>
    </row>
    <row r="21" spans="2:10" x14ac:dyDescent="0.25">
      <c r="B21" s="2" t="s">
        <v>117</v>
      </c>
      <c r="C21" s="12">
        <v>-67</v>
      </c>
      <c r="D21" s="14">
        <f t="shared" si="0"/>
        <v>-4.2470704722108473E-5</v>
      </c>
      <c r="E21" s="12" t="s">
        <v>9</v>
      </c>
      <c r="F21" s="14" t="str">
        <f t="shared" si="0"/>
        <v/>
      </c>
      <c r="G21" s="12" t="s">
        <v>9</v>
      </c>
      <c r="H21" s="14" t="str">
        <f t="shared" ref="H21" si="23">IFERROR(G21/G$8,"")</f>
        <v/>
      </c>
      <c r="I21" s="12" t="s">
        <v>9</v>
      </c>
      <c r="J21" s="14" t="str">
        <f t="shared" ref="J21" si="24">IFERROR(I21/I$8,"")</f>
        <v/>
      </c>
    </row>
    <row r="22" spans="2:10" x14ac:dyDescent="0.25">
      <c r="B22" s="2" t="s">
        <v>118</v>
      </c>
      <c r="C22" s="12">
        <v>2143</v>
      </c>
      <c r="D22" s="14">
        <f t="shared" si="0"/>
        <v>1.3584286599922159E-3</v>
      </c>
      <c r="E22" s="12">
        <v>3225</v>
      </c>
      <c r="F22" s="14">
        <f t="shared" si="0"/>
        <v>2.6294226277104454E-3</v>
      </c>
      <c r="G22" s="12">
        <v>20123</v>
      </c>
      <c r="H22" s="14">
        <f t="shared" ref="H22" si="25">IFERROR(G22/G$8,"")</f>
        <v>2.0593794741587429E-2</v>
      </c>
      <c r="I22" s="12">
        <v>33910</v>
      </c>
      <c r="J22" s="14">
        <f t="shared" ref="J22" si="26">IFERROR(I22/I$8,"")</f>
        <v>4.6432146216759118E-2</v>
      </c>
    </row>
    <row r="23" spans="2:10" x14ac:dyDescent="0.25">
      <c r="B23" s="2" t="s">
        <v>119</v>
      </c>
      <c r="C23" s="12">
        <v>-5464</v>
      </c>
      <c r="D23" s="14">
        <f t="shared" si="0"/>
        <v>-3.4635810537552345E-3</v>
      </c>
      <c r="E23" s="12">
        <v>7917</v>
      </c>
      <c r="F23" s="14">
        <f t="shared" si="0"/>
        <v>6.4549268042119684E-3</v>
      </c>
      <c r="G23" s="12">
        <v>-6009</v>
      </c>
      <c r="H23" s="14">
        <f t="shared" ref="H23" si="27">IFERROR(G23/G$8,"")</f>
        <v>-6.1495856781890804E-3</v>
      </c>
      <c r="I23" s="12">
        <v>-5458</v>
      </c>
      <c r="J23" s="14">
        <f t="shared" ref="J23" si="28">IFERROR(I23/I$8,"")</f>
        <v>-7.473507934269279E-3</v>
      </c>
    </row>
    <row r="24" spans="2:10" x14ac:dyDescent="0.25">
      <c r="B24" s="2" t="s">
        <v>120</v>
      </c>
      <c r="C24" s="12">
        <v>-2667</v>
      </c>
      <c r="D24" s="14">
        <f t="shared" si="0"/>
        <v>-1.6905876043860194E-3</v>
      </c>
      <c r="E24" s="12">
        <v>-1329</v>
      </c>
      <c r="F24" s="14">
        <f t="shared" si="0"/>
        <v>-1.083566720070444E-3</v>
      </c>
      <c r="G24" s="12">
        <v>-719</v>
      </c>
      <c r="H24" s="14">
        <f t="shared" ref="H24" si="29">IFERROR(G24/G$8,"")</f>
        <v>-7.3582161800931083E-4</v>
      </c>
      <c r="I24" s="12">
        <v>-411</v>
      </c>
      <c r="J24" s="14">
        <f t="shared" ref="J24" si="30">IFERROR(I24/I$8,"")</f>
        <v>-5.6277240032698306E-4</v>
      </c>
    </row>
    <row r="25" spans="2:10" x14ac:dyDescent="0.25">
      <c r="B25" s="2" t="s">
        <v>121</v>
      </c>
      <c r="C25" s="12">
        <v>-72</v>
      </c>
      <c r="D25" s="14">
        <f t="shared" si="0"/>
        <v>-4.5640160298385226E-5</v>
      </c>
      <c r="E25" s="12" t="s">
        <v>9</v>
      </c>
      <c r="F25" s="14" t="str">
        <f t="shared" si="0"/>
        <v/>
      </c>
      <c r="G25" s="12" t="s">
        <v>9</v>
      </c>
      <c r="H25" s="14" t="str">
        <f t="shared" ref="H25" si="31">IFERROR(G25/G$8,"")</f>
        <v/>
      </c>
      <c r="I25" s="12" t="s">
        <v>9</v>
      </c>
      <c r="J25" s="14" t="str">
        <f t="shared" ref="J25" si="32">IFERROR(I25/I$8,"")</f>
        <v/>
      </c>
    </row>
    <row r="26" spans="2:10" x14ac:dyDescent="0.25">
      <c r="B26" s="2" t="s">
        <v>122</v>
      </c>
      <c r="C26" s="12">
        <v>-8203</v>
      </c>
      <c r="D26" s="14">
        <f t="shared" si="0"/>
        <v>-5.1998088184396392E-3</v>
      </c>
      <c r="E26" s="12">
        <v>6588</v>
      </c>
      <c r="F26" s="14">
        <f t="shared" si="0"/>
        <v>5.371360084141524E-3</v>
      </c>
      <c r="G26" s="12">
        <v>-6728</v>
      </c>
      <c r="H26" s="14">
        <f t="shared" ref="H26" si="33">IFERROR(G26/G$8,"")</f>
        <v>-6.8854072961983918E-3</v>
      </c>
      <c r="I26" s="12">
        <v>-5869</v>
      </c>
      <c r="J26" s="14">
        <f t="shared" ref="J26" si="34">IFERROR(I26/I$8,"")</f>
        <v>-8.036280334596262E-3</v>
      </c>
    </row>
    <row r="27" spans="2:10" x14ac:dyDescent="0.25">
      <c r="B27" s="2" t="s">
        <v>123</v>
      </c>
      <c r="C27" s="12">
        <v>-6060</v>
      </c>
      <c r="D27" s="14">
        <f t="shared" si="0"/>
        <v>-3.8413801584474233E-3</v>
      </c>
      <c r="E27" s="12">
        <v>9813</v>
      </c>
      <c r="F27" s="14">
        <f t="shared" si="0"/>
        <v>8.0007827118519694E-3</v>
      </c>
      <c r="G27" s="12">
        <v>13395</v>
      </c>
      <c r="H27" s="14">
        <f t="shared" ref="H27" si="35">IFERROR(G27/G$8,"")</f>
        <v>1.3708387445389039E-2</v>
      </c>
      <c r="I27" s="12">
        <v>28041</v>
      </c>
      <c r="J27" s="14">
        <f t="shared" ref="J27" si="36">IFERROR(I27/I$8,"")</f>
        <v>3.8395865882162851E-2</v>
      </c>
    </row>
    <row r="28" spans="2:10" x14ac:dyDescent="0.25">
      <c r="B28" s="2" t="s">
        <v>53</v>
      </c>
      <c r="C28" s="12">
        <v>36881</v>
      </c>
      <c r="D28" s="14">
        <f t="shared" si="0"/>
        <v>2.3378538221732578E-2</v>
      </c>
      <c r="E28" s="12">
        <v>44900</v>
      </c>
      <c r="F28" s="14">
        <f t="shared" si="0"/>
        <v>3.6608085576495815E-2</v>
      </c>
      <c r="G28" s="12">
        <v>-594</v>
      </c>
      <c r="H28" s="14">
        <f t="shared" ref="H28" si="37">IFERROR(G28/G$8,"")</f>
        <v>-6.0789713643606485E-4</v>
      </c>
      <c r="I28" s="12">
        <v>33181</v>
      </c>
      <c r="J28" s="14">
        <f t="shared" ref="J28" si="38">IFERROR(I28/I$8,"")</f>
        <v>4.5433944076033156E-2</v>
      </c>
    </row>
    <row r="29" spans="2:10" x14ac:dyDescent="0.25">
      <c r="B29" s="2" t="s">
        <v>124</v>
      </c>
      <c r="C29" s="12" t="s">
        <v>9</v>
      </c>
      <c r="D29" s="14" t="str">
        <f t="shared" si="0"/>
        <v/>
      </c>
      <c r="E29" s="12">
        <v>768</v>
      </c>
      <c r="F29" s="14">
        <f t="shared" si="0"/>
        <v>6.2616948157569684E-4</v>
      </c>
      <c r="G29" s="12" t="s">
        <v>9</v>
      </c>
      <c r="H29" s="14" t="str">
        <f t="shared" ref="H29" si="39">IFERROR(G29/G$8,"")</f>
        <v/>
      </c>
      <c r="I29" s="12">
        <v>2533</v>
      </c>
      <c r="J29" s="14">
        <f t="shared" ref="J29" si="40">IFERROR(I29/I$8,"")</f>
        <v>3.4683758881465894E-3</v>
      </c>
    </row>
    <row r="30" spans="2:10" x14ac:dyDescent="0.25">
      <c r="B30" s="2" t="s">
        <v>125</v>
      </c>
      <c r="C30" s="12" t="s">
        <v>9</v>
      </c>
      <c r="D30" s="14" t="str">
        <f t="shared" si="0"/>
        <v/>
      </c>
      <c r="E30" s="12">
        <v>8591</v>
      </c>
      <c r="F30" s="14">
        <f t="shared" si="0"/>
        <v>7.0044557502823065E-3</v>
      </c>
      <c r="G30" s="12" t="s">
        <v>9</v>
      </c>
      <c r="H30" s="14" t="str">
        <f t="shared" ref="H30" si="41">IFERROR(G30/G$8,"")</f>
        <v/>
      </c>
      <c r="I30" s="12">
        <v>22437</v>
      </c>
      <c r="J30" s="14">
        <f t="shared" ref="J30" si="42">IFERROR(I30/I$8,"")</f>
        <v>3.0722443664565741E-2</v>
      </c>
    </row>
    <row r="31" spans="2:10" x14ac:dyDescent="0.25">
      <c r="B31" s="2" t="s">
        <v>126</v>
      </c>
      <c r="C31" s="12">
        <v>36863</v>
      </c>
      <c r="D31" s="14">
        <f t="shared" si="0"/>
        <v>2.3367128181657981E-2</v>
      </c>
      <c r="E31" s="12">
        <v>35541</v>
      </c>
      <c r="F31" s="14">
        <f t="shared" si="0"/>
        <v>2.8977460344637811E-2</v>
      </c>
      <c r="G31" s="12">
        <v>-594</v>
      </c>
      <c r="H31" s="14">
        <f t="shared" ref="H31" si="43">IFERROR(G31/G$8,"")</f>
        <v>-6.0789713643606485E-4</v>
      </c>
      <c r="I31" s="12">
        <v>8211</v>
      </c>
      <c r="J31" s="14">
        <f t="shared" ref="J31" si="44">IFERROR(I31/I$8,"")</f>
        <v>1.1243124523320823E-2</v>
      </c>
    </row>
    <row r="32" spans="2:10" x14ac:dyDescent="0.25">
      <c r="B32" s="2" t="s">
        <v>45</v>
      </c>
      <c r="C32" s="12">
        <v>100013.462</v>
      </c>
      <c r="D32" s="14">
        <f t="shared" si="0"/>
        <v>6.3397644967728609E-2</v>
      </c>
      <c r="E32" s="12">
        <v>75947.759000000005</v>
      </c>
      <c r="F32" s="14">
        <f t="shared" si="0"/>
        <v>6.1922094895658808E-2</v>
      </c>
      <c r="G32" s="12">
        <v>24973.931</v>
      </c>
      <c r="H32" s="14">
        <f t="shared" ref="H32" si="45">IFERROR(G32/G$8,"")</f>
        <v>2.5558217408168132E-2</v>
      </c>
      <c r="I32" s="12">
        <v>22729.89</v>
      </c>
      <c r="J32" s="14">
        <f t="shared" ref="J32" si="46">IFERROR(I32/I$8,"")</f>
        <v>3.112349088678416E-2</v>
      </c>
    </row>
    <row r="33" spans="2:10" x14ac:dyDescent="0.25">
      <c r="B33" s="2" t="s">
        <v>46</v>
      </c>
      <c r="C33" s="12">
        <v>103653.626</v>
      </c>
      <c r="D33" s="14">
        <f t="shared" si="0"/>
        <v>6.5705112585400988E-2</v>
      </c>
      <c r="E33" s="12">
        <v>81288.418000000005</v>
      </c>
      <c r="F33" s="14">
        <f t="shared" si="0"/>
        <v>6.6276466871313208E-2</v>
      </c>
      <c r="G33" s="12">
        <v>24973.931</v>
      </c>
      <c r="H33" s="14">
        <f t="shared" ref="H33" si="47">IFERROR(G33/G$8,"")</f>
        <v>2.5558217408168132E-2</v>
      </c>
      <c r="I33" s="12">
        <v>27882.844000000001</v>
      </c>
      <c r="J33" s="14">
        <f t="shared" ref="J33" si="48">IFERROR(I33/I$8,"")</f>
        <v>3.8179306680834108E-2</v>
      </c>
    </row>
    <row r="34" spans="2:10" x14ac:dyDescent="0.25">
      <c r="B34" s="2" t="s">
        <v>54</v>
      </c>
      <c r="C34" s="12">
        <v>101397.48</v>
      </c>
      <c r="D34" s="14">
        <f t="shared" si="0"/>
        <v>6.4274961681282078E-2</v>
      </c>
      <c r="E34" s="12">
        <v>98799.861000000004</v>
      </c>
      <c r="F34" s="14">
        <f t="shared" si="0"/>
        <v>8.0553981435053268E-2</v>
      </c>
      <c r="G34" s="12">
        <v>26834.535</v>
      </c>
      <c r="H34" s="14">
        <f t="shared" ref="H34" si="49">IFERROR(G34/G$8,"")</f>
        <v>2.7462351825072992E-2</v>
      </c>
      <c r="I34" s="12">
        <v>25873.434000000001</v>
      </c>
      <c r="J34" s="14">
        <f t="shared" ref="J34" si="50">IFERROR(I34/I$8,"")</f>
        <v>3.5427869968082178E-2</v>
      </c>
    </row>
    <row r="35" spans="2:10" x14ac:dyDescent="0.25">
      <c r="B35" s="2" t="s">
        <v>55</v>
      </c>
      <c r="C35" s="12">
        <v>0.37</v>
      </c>
      <c r="D35" s="14">
        <f t="shared" si="0"/>
        <v>2.3453971264447962E-7</v>
      </c>
      <c r="E35" s="12">
        <v>0.47</v>
      </c>
      <c r="F35" s="14">
        <f t="shared" si="0"/>
        <v>3.8320267752679357E-7</v>
      </c>
      <c r="G35" s="12">
        <v>-0.02</v>
      </c>
      <c r="H35" s="14">
        <f t="shared" ref="H35" si="51">IFERROR(G35/G$8,"")</f>
        <v>-2.0467917051719357E-8</v>
      </c>
      <c r="I35" s="12">
        <v>0.36</v>
      </c>
      <c r="J35" s="14">
        <f t="shared" ref="J35" si="52">IFERROR(I35/I$8,"")</f>
        <v>4.9293932875356182E-7</v>
      </c>
    </row>
    <row r="36" spans="2:10" x14ac:dyDescent="0.25">
      <c r="B36" s="2" t="s">
        <v>56</v>
      </c>
      <c r="C36" s="12">
        <v>0.36</v>
      </c>
      <c r="D36" s="14">
        <f t="shared" si="0"/>
        <v>2.2820080149192612E-7</v>
      </c>
      <c r="E36" s="12">
        <v>0.34</v>
      </c>
      <c r="F36" s="14">
        <f t="shared" si="0"/>
        <v>2.7721044757257411E-7</v>
      </c>
      <c r="G36" s="12">
        <v>-0.02</v>
      </c>
      <c r="H36" s="14">
        <f t="shared" ref="H36" si="53">IFERROR(G36/G$8,"")</f>
        <v>-2.0467917051719357E-8</v>
      </c>
      <c r="I36" s="12">
        <v>0.34</v>
      </c>
      <c r="J36" s="14">
        <f t="shared" ref="J36" si="54">IFERROR(I36/I$8,"")</f>
        <v>4.6555381048947507E-7</v>
      </c>
    </row>
    <row r="37" spans="2:10" x14ac:dyDescent="0.25">
      <c r="B37" s="2" t="s">
        <v>127</v>
      </c>
      <c r="C37" s="12">
        <v>8000</v>
      </c>
      <c r="D37" s="14">
        <f t="shared" si="0"/>
        <v>5.0711289220428026E-3</v>
      </c>
      <c r="E37" s="12">
        <v>6600</v>
      </c>
      <c r="F37" s="14">
        <f t="shared" si="0"/>
        <v>5.3811439822911439E-3</v>
      </c>
      <c r="G37" s="12">
        <v>5800</v>
      </c>
      <c r="H37" s="14">
        <f t="shared" ref="H37" si="55">IFERROR(G37/G$8,"")</f>
        <v>5.9356959449986136E-3</v>
      </c>
      <c r="I37" s="12" t="s">
        <v>9</v>
      </c>
      <c r="J37" s="14" t="str">
        <f t="shared" ref="J37" si="56">IFERROR(I37/I$8,"")</f>
        <v/>
      </c>
    </row>
    <row r="38" spans="2:10" x14ac:dyDescent="0.25">
      <c r="B38" s="2" t="s">
        <v>128</v>
      </c>
      <c r="C38" s="12">
        <v>85</v>
      </c>
      <c r="D38" s="14">
        <f t="shared" si="0"/>
        <v>5.3880744796704778E-5</v>
      </c>
      <c r="E38" s="12">
        <v>106</v>
      </c>
      <c r="F38" s="14">
        <f t="shared" si="0"/>
        <v>8.642443365497899E-5</v>
      </c>
      <c r="G38" s="12" t="s">
        <v>9</v>
      </c>
      <c r="H38" s="14" t="str">
        <f t="shared" ref="H38" si="57">IFERROR(G38/G$8,"")</f>
        <v/>
      </c>
      <c r="I38" s="12" t="s">
        <v>9</v>
      </c>
      <c r="J38" s="14" t="str">
        <f t="shared" ref="J38" si="58">IFERROR(I38/I$8,"")</f>
        <v/>
      </c>
    </row>
    <row r="39" spans="2:10" x14ac:dyDescent="0.25">
      <c r="B39" s="2" t="s">
        <v>129</v>
      </c>
      <c r="C39" s="12">
        <v>-578</v>
      </c>
      <c r="D39" s="14">
        <f t="shared" si="0"/>
        <v>-3.6638906461759253E-4</v>
      </c>
      <c r="E39" s="12" t="s">
        <v>9</v>
      </c>
      <c r="F39" s="14" t="str">
        <f t="shared" si="0"/>
        <v/>
      </c>
      <c r="G39" s="12" t="s">
        <v>9</v>
      </c>
      <c r="H39" s="14" t="str">
        <f t="shared" ref="H39" si="59">IFERROR(G39/G$8,"")</f>
        <v/>
      </c>
      <c r="I39" s="12" t="s">
        <v>9</v>
      </c>
      <c r="J39" s="14" t="str">
        <f t="shared" ref="J39" si="60">IFERROR(I39/I$8,"")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936D-BEE3-4B59-930B-FA79A207B917}">
  <dimension ref="B2:I39"/>
  <sheetViews>
    <sheetView workbookViewId="0">
      <selection activeCell="H11" sqref="D11:H11"/>
    </sheetView>
  </sheetViews>
  <sheetFormatPr defaultRowHeight="12.5" x14ac:dyDescent="0.25"/>
  <cols>
    <col min="1" max="1" width="3.1796875" customWidth="1"/>
    <col min="2" max="2" width="46.26953125" bestFit="1" customWidth="1"/>
    <col min="3" max="3" width="10.36328125" bestFit="1" customWidth="1"/>
    <col min="5" max="5" width="10.81640625" customWidth="1"/>
    <col min="7" max="7" width="9.90625" customWidth="1"/>
    <col min="9" max="9" width="10.453125" customWidth="1"/>
  </cols>
  <sheetData>
    <row r="2" spans="2:9" ht="13" x14ac:dyDescent="0.25">
      <c r="B2" s="3" t="s">
        <v>109</v>
      </c>
    </row>
    <row r="3" spans="2:9" ht="26" x14ac:dyDescent="0.25">
      <c r="B3" s="1" t="s">
        <v>0</v>
      </c>
      <c r="C3" s="4" t="s">
        <v>58</v>
      </c>
      <c r="D3" s="1"/>
      <c r="E3" s="4" t="s">
        <v>59</v>
      </c>
      <c r="F3" s="1"/>
      <c r="G3" s="4" t="s">
        <v>51</v>
      </c>
      <c r="H3" s="1"/>
      <c r="I3" s="4" t="s">
        <v>60</v>
      </c>
    </row>
    <row r="4" spans="2:9" ht="13" x14ac:dyDescent="0.25">
      <c r="B4" s="1" t="s">
        <v>1</v>
      </c>
      <c r="C4" s="4" t="s">
        <v>2</v>
      </c>
      <c r="D4" s="1"/>
      <c r="E4" s="4" t="s">
        <v>2</v>
      </c>
      <c r="F4" s="1"/>
      <c r="G4" s="4" t="s">
        <v>2</v>
      </c>
      <c r="H4" s="1"/>
      <c r="I4" s="4" t="s">
        <v>2</v>
      </c>
    </row>
    <row r="5" spans="2:9" ht="26" x14ac:dyDescent="0.25">
      <c r="B5" s="1" t="s">
        <v>3</v>
      </c>
      <c r="C5" s="4" t="s">
        <v>4</v>
      </c>
      <c r="D5" s="1"/>
      <c r="E5" s="4" t="s">
        <v>4</v>
      </c>
      <c r="F5" s="1"/>
      <c r="G5" s="4" t="s">
        <v>4</v>
      </c>
      <c r="H5" s="1"/>
      <c r="I5" s="4" t="s">
        <v>4</v>
      </c>
    </row>
    <row r="6" spans="2:9" ht="13" x14ac:dyDescent="0.25">
      <c r="B6" s="1" t="s">
        <v>5</v>
      </c>
      <c r="C6" s="4" t="s">
        <v>6</v>
      </c>
      <c r="D6" s="1"/>
      <c r="E6" s="4" t="s">
        <v>6</v>
      </c>
      <c r="F6" s="1"/>
      <c r="G6" s="4" t="s">
        <v>6</v>
      </c>
      <c r="H6" s="1"/>
      <c r="I6" s="4" t="s">
        <v>6</v>
      </c>
    </row>
    <row r="7" spans="2:9" ht="26" x14ac:dyDescent="0.25">
      <c r="B7" s="1" t="s">
        <v>7</v>
      </c>
      <c r="C7" s="4" t="s">
        <v>8</v>
      </c>
      <c r="D7" s="1"/>
      <c r="E7" s="4" t="s">
        <v>8</v>
      </c>
      <c r="F7" s="1"/>
      <c r="G7" s="4" t="s">
        <v>8</v>
      </c>
      <c r="H7" s="1"/>
      <c r="I7" s="4" t="s">
        <v>8</v>
      </c>
    </row>
    <row r="8" spans="2:9" x14ac:dyDescent="0.25">
      <c r="B8" s="2" t="s">
        <v>52</v>
      </c>
      <c r="C8" s="12">
        <v>1577558</v>
      </c>
      <c r="D8" s="15">
        <f>IFERROR(C8/E8-1,"")</f>
        <v>0.28622223309322026</v>
      </c>
      <c r="E8" s="12">
        <v>1226505</v>
      </c>
      <c r="F8" s="15">
        <f>IFERROR(E8/G8-1,"")</f>
        <v>0.25520013017595256</v>
      </c>
      <c r="G8" s="12">
        <v>977139</v>
      </c>
      <c r="H8" s="15">
        <f>IFERROR(G8/I8-1,"")</f>
        <v>0.33797289655257412</v>
      </c>
      <c r="I8" s="12">
        <v>730313</v>
      </c>
    </row>
    <row r="9" spans="2:9" x14ac:dyDescent="0.25">
      <c r="B9" s="2" t="s">
        <v>10</v>
      </c>
      <c r="C9" s="12">
        <v>874429</v>
      </c>
      <c r="D9" s="15">
        <f t="shared" ref="D9" si="0">IFERROR(C9/E9-1,"")</f>
        <v>0.26640192444998645</v>
      </c>
      <c r="E9" s="12">
        <v>690483</v>
      </c>
      <c r="F9" s="15">
        <f t="shared" ref="F9:H39" si="1">IFERROR(E9/G9-1,"")</f>
        <v>0.27226847091859852</v>
      </c>
      <c r="G9" s="12">
        <v>542718</v>
      </c>
      <c r="H9" s="15">
        <f t="shared" si="1"/>
        <v>0.33324980838393969</v>
      </c>
      <c r="I9" s="12">
        <v>407064</v>
      </c>
    </row>
    <row r="10" spans="2:9" x14ac:dyDescent="0.25">
      <c r="B10" s="2" t="s">
        <v>44</v>
      </c>
      <c r="C10" s="12">
        <v>703129</v>
      </c>
      <c r="D10" s="15">
        <f t="shared" ref="D10" si="2">IFERROR(C10/E10-1,"")</f>
        <v>0.31175399517183999</v>
      </c>
      <c r="E10" s="12">
        <v>536022</v>
      </c>
      <c r="F10" s="15">
        <f t="shared" si="1"/>
        <v>0.2338768153473243</v>
      </c>
      <c r="G10" s="12">
        <v>434421</v>
      </c>
      <c r="H10" s="15">
        <f t="shared" si="1"/>
        <v>0.34392063084495228</v>
      </c>
      <c r="I10" s="12">
        <v>323249</v>
      </c>
    </row>
    <row r="11" spans="2:9" x14ac:dyDescent="0.25">
      <c r="B11" s="2" t="s">
        <v>11</v>
      </c>
      <c r="C11" s="12">
        <v>679634</v>
      </c>
      <c r="D11" s="15">
        <f t="shared" ref="D11" si="3">IFERROR(C11/E11-1,"")</f>
        <v>0.37857354390890019</v>
      </c>
      <c r="E11" s="12">
        <v>492998</v>
      </c>
      <c r="F11" s="15">
        <f t="shared" si="1"/>
        <v>0.22398524260081776</v>
      </c>
      <c r="G11" s="12">
        <v>402781</v>
      </c>
      <c r="H11" s="15">
        <f t="shared" si="1"/>
        <v>0.55501291401083308</v>
      </c>
      <c r="I11" s="12">
        <v>259021</v>
      </c>
    </row>
    <row r="12" spans="2:9" x14ac:dyDescent="0.25">
      <c r="B12" s="2" t="s">
        <v>12</v>
      </c>
      <c r="C12" s="12">
        <v>23495</v>
      </c>
      <c r="D12" s="15">
        <f t="shared" ref="D12" si="4">IFERROR(C12/E12-1,"")</f>
        <v>-0.45390944589066573</v>
      </c>
      <c r="E12" s="12">
        <v>43024</v>
      </c>
      <c r="F12" s="15">
        <f t="shared" si="1"/>
        <v>0.35979772439949431</v>
      </c>
      <c r="G12" s="12">
        <v>31640</v>
      </c>
      <c r="H12" s="15">
        <f t="shared" si="1"/>
        <v>-0.50737995889643139</v>
      </c>
      <c r="I12" s="12">
        <v>64228</v>
      </c>
    </row>
    <row r="13" spans="2:9" x14ac:dyDescent="0.25">
      <c r="B13" s="2" t="s">
        <v>110</v>
      </c>
      <c r="C13" s="12" t="s">
        <v>9</v>
      </c>
      <c r="D13" s="15" t="str">
        <f t="shared" ref="D13" si="5">IFERROR(C13/E13-1,"")</f>
        <v/>
      </c>
      <c r="E13" s="12">
        <v>10685</v>
      </c>
      <c r="F13" s="15">
        <f t="shared" si="1"/>
        <v>-1.565912822414067</v>
      </c>
      <c r="G13" s="12">
        <v>-18881</v>
      </c>
      <c r="H13" s="15">
        <f t="shared" si="1"/>
        <v>5.2540576349784693</v>
      </c>
      <c r="I13" s="12">
        <v>-3019</v>
      </c>
    </row>
    <row r="14" spans="2:9" x14ac:dyDescent="0.25">
      <c r="B14" s="2" t="s">
        <v>111</v>
      </c>
      <c r="C14" s="12">
        <v>5791</v>
      </c>
      <c r="D14" s="15" t="str">
        <f t="shared" ref="D14" si="6">IFERROR(C14/E14-1,"")</f>
        <v/>
      </c>
      <c r="E14" s="12" t="s">
        <v>9</v>
      </c>
      <c r="F14" s="15" t="str">
        <f t="shared" si="1"/>
        <v/>
      </c>
      <c r="G14" s="12" t="s">
        <v>9</v>
      </c>
      <c r="H14" s="15" t="str">
        <f t="shared" si="1"/>
        <v/>
      </c>
      <c r="I14" s="12" t="s">
        <v>9</v>
      </c>
    </row>
    <row r="15" spans="2:9" x14ac:dyDescent="0.25">
      <c r="B15" s="2" t="s">
        <v>112</v>
      </c>
      <c r="C15" s="12">
        <v>1535</v>
      </c>
      <c r="D15" s="15">
        <f t="shared" ref="D15" si="7">IFERROR(C15/E15-1,"")</f>
        <v>0.5288844621513944</v>
      </c>
      <c r="E15" s="12">
        <v>1004</v>
      </c>
      <c r="F15" s="15">
        <f t="shared" si="1"/>
        <v>22.904761904761905</v>
      </c>
      <c r="G15" s="12">
        <v>42</v>
      </c>
      <c r="H15" s="15">
        <f t="shared" si="1"/>
        <v>2.2307692307692308</v>
      </c>
      <c r="I15" s="12">
        <v>13</v>
      </c>
    </row>
    <row r="16" spans="2:9" x14ac:dyDescent="0.25">
      <c r="B16" s="2" t="s">
        <v>113</v>
      </c>
      <c r="C16" s="12">
        <v>31657</v>
      </c>
      <c r="D16" s="15">
        <f t="shared" ref="D16" si="8">IFERROR(C16/E16-1,"")</f>
        <v>-0.44439959282530095</v>
      </c>
      <c r="E16" s="12">
        <v>56978</v>
      </c>
      <c r="F16" s="15" t="str">
        <f t="shared" si="1"/>
        <v/>
      </c>
      <c r="G16" s="12" t="s">
        <v>9</v>
      </c>
      <c r="H16" s="15" t="str">
        <f t="shared" si="1"/>
        <v/>
      </c>
      <c r="I16" s="12" t="s">
        <v>9</v>
      </c>
    </row>
    <row r="17" spans="2:9" x14ac:dyDescent="0.25">
      <c r="B17" s="2" t="s">
        <v>114</v>
      </c>
      <c r="C17" s="12">
        <v>-836</v>
      </c>
      <c r="D17" s="15">
        <f t="shared" ref="D17" si="9">IFERROR(C17/E17-1,"")</f>
        <v>-0.63090507726269318</v>
      </c>
      <c r="E17" s="12">
        <v>-2265</v>
      </c>
      <c r="F17" s="15" t="str">
        <f t="shared" si="1"/>
        <v/>
      </c>
      <c r="G17" s="12" t="s">
        <v>9</v>
      </c>
      <c r="H17" s="15" t="str">
        <f t="shared" si="1"/>
        <v/>
      </c>
      <c r="I17" s="12" t="s">
        <v>9</v>
      </c>
    </row>
    <row r="18" spans="2:9" x14ac:dyDescent="0.25">
      <c r="B18" s="2" t="s">
        <v>13</v>
      </c>
      <c r="C18" s="12">
        <v>30821</v>
      </c>
      <c r="D18" s="15">
        <f t="shared" ref="D18" si="10">IFERROR(C18/E18-1,"")</f>
        <v>-0.43667866868934258</v>
      </c>
      <c r="E18" s="12">
        <v>54713</v>
      </c>
      <c r="F18" s="15">
        <f t="shared" si="1"/>
        <v>3.2741192094367628</v>
      </c>
      <c r="G18" s="12">
        <v>12801</v>
      </c>
      <c r="H18" s="15">
        <f t="shared" si="1"/>
        <v>-0.79090849694554244</v>
      </c>
      <c r="I18" s="12">
        <v>61222</v>
      </c>
    </row>
    <row r="19" spans="2:9" x14ac:dyDescent="0.25">
      <c r="B19" s="2" t="s">
        <v>115</v>
      </c>
      <c r="C19" s="12">
        <v>-221</v>
      </c>
      <c r="D19" s="15">
        <f t="shared" ref="D19" si="11">IFERROR(C19/E19-1,"")</f>
        <v>-1.0808931185944364</v>
      </c>
      <c r="E19" s="12">
        <v>2732</v>
      </c>
      <c r="F19" s="15">
        <f t="shared" si="1"/>
        <v>-0.83954895166500265</v>
      </c>
      <c r="G19" s="12">
        <v>17027</v>
      </c>
      <c r="H19" s="15">
        <f t="shared" si="1"/>
        <v>-0.41696342966716893</v>
      </c>
      <c r="I19" s="12">
        <v>29204</v>
      </c>
    </row>
    <row r="20" spans="2:9" x14ac:dyDescent="0.25">
      <c r="B20" s="2" t="s">
        <v>116</v>
      </c>
      <c r="C20" s="12">
        <v>2431</v>
      </c>
      <c r="D20" s="15">
        <f t="shared" ref="D20" si="12">IFERROR(C20/E20-1,"")</f>
        <v>3.931034482758621</v>
      </c>
      <c r="E20" s="12">
        <v>493</v>
      </c>
      <c r="F20" s="15">
        <f t="shared" si="1"/>
        <v>-0.8407622739018088</v>
      </c>
      <c r="G20" s="12">
        <v>3096</v>
      </c>
      <c r="H20" s="15">
        <f t="shared" si="1"/>
        <v>-0.34211644708882283</v>
      </c>
      <c r="I20" s="12">
        <v>4706</v>
      </c>
    </row>
    <row r="21" spans="2:9" x14ac:dyDescent="0.25">
      <c r="B21" s="2" t="s">
        <v>117</v>
      </c>
      <c r="C21" s="12">
        <v>-67</v>
      </c>
      <c r="D21" s="15" t="str">
        <f t="shared" ref="D21" si="13">IFERROR(C21/E21-1,"")</f>
        <v/>
      </c>
      <c r="E21" s="12" t="s">
        <v>9</v>
      </c>
      <c r="F21" s="15" t="str">
        <f t="shared" si="1"/>
        <v/>
      </c>
      <c r="G21" s="12" t="s">
        <v>9</v>
      </c>
      <c r="H21" s="15" t="str">
        <f t="shared" si="1"/>
        <v/>
      </c>
      <c r="I21" s="12" t="s">
        <v>9</v>
      </c>
    </row>
    <row r="22" spans="2:9" x14ac:dyDescent="0.25">
      <c r="B22" s="2" t="s">
        <v>118</v>
      </c>
      <c r="C22" s="12">
        <v>2143</v>
      </c>
      <c r="D22" s="15">
        <f t="shared" ref="D22" si="14">IFERROR(C22/E22-1,"")</f>
        <v>-0.33550387596899223</v>
      </c>
      <c r="E22" s="12">
        <v>3225</v>
      </c>
      <c r="F22" s="15">
        <f t="shared" si="1"/>
        <v>-0.8397356259007106</v>
      </c>
      <c r="G22" s="12">
        <v>20123</v>
      </c>
      <c r="H22" s="15">
        <f t="shared" si="1"/>
        <v>-0.40657623120023589</v>
      </c>
      <c r="I22" s="12">
        <v>33910</v>
      </c>
    </row>
    <row r="23" spans="2:9" x14ac:dyDescent="0.25">
      <c r="B23" s="2" t="s">
        <v>119</v>
      </c>
      <c r="C23" s="12">
        <v>-5464</v>
      </c>
      <c r="D23" s="15">
        <f t="shared" ref="D23" si="15">IFERROR(C23/E23-1,"")</f>
        <v>-1.6901604142983453</v>
      </c>
      <c r="E23" s="12">
        <v>7917</v>
      </c>
      <c r="F23" s="15">
        <f t="shared" si="1"/>
        <v>-2.3175237144283574</v>
      </c>
      <c r="G23" s="12">
        <v>-6009</v>
      </c>
      <c r="H23" s="15">
        <f t="shared" si="1"/>
        <v>0.10095272993770621</v>
      </c>
      <c r="I23" s="12">
        <v>-5458</v>
      </c>
    </row>
    <row r="24" spans="2:9" x14ac:dyDescent="0.25">
      <c r="B24" s="2" t="s">
        <v>120</v>
      </c>
      <c r="C24" s="12">
        <v>-2667</v>
      </c>
      <c r="D24" s="15">
        <f t="shared" ref="D24" si="16">IFERROR(C24/E24-1,"")</f>
        <v>1.0067720090293455</v>
      </c>
      <c r="E24" s="12">
        <v>-1329</v>
      </c>
      <c r="F24" s="15">
        <f t="shared" si="1"/>
        <v>0.84840055632823375</v>
      </c>
      <c r="G24" s="12">
        <v>-719</v>
      </c>
      <c r="H24" s="15">
        <f t="shared" si="1"/>
        <v>0.74939172749391725</v>
      </c>
      <c r="I24" s="12">
        <v>-411</v>
      </c>
    </row>
    <row r="25" spans="2:9" x14ac:dyDescent="0.25">
      <c r="B25" s="2" t="s">
        <v>121</v>
      </c>
      <c r="C25" s="12">
        <v>-72</v>
      </c>
      <c r="D25" s="15" t="str">
        <f t="shared" ref="D25" si="17">IFERROR(C25/E25-1,"")</f>
        <v/>
      </c>
      <c r="E25" s="12" t="s">
        <v>9</v>
      </c>
      <c r="F25" s="15" t="str">
        <f t="shared" si="1"/>
        <v/>
      </c>
      <c r="G25" s="12" t="s">
        <v>9</v>
      </c>
      <c r="H25" s="15" t="str">
        <f t="shared" si="1"/>
        <v/>
      </c>
      <c r="I25" s="12" t="s">
        <v>9</v>
      </c>
    </row>
    <row r="26" spans="2:9" x14ac:dyDescent="0.25">
      <c r="B26" s="2" t="s">
        <v>122</v>
      </c>
      <c r="C26" s="12">
        <v>-8203</v>
      </c>
      <c r="D26" s="15">
        <f t="shared" ref="D26" si="18">IFERROR(C26/E26-1,"")</f>
        <v>-2.2451426836672739</v>
      </c>
      <c r="E26" s="12">
        <v>6588</v>
      </c>
      <c r="F26" s="15">
        <f t="shared" si="1"/>
        <v>-1.9791914387633769</v>
      </c>
      <c r="G26" s="12">
        <v>-6728</v>
      </c>
      <c r="H26" s="15">
        <f t="shared" si="1"/>
        <v>0.14636224228999839</v>
      </c>
      <c r="I26" s="12">
        <v>-5869</v>
      </c>
    </row>
    <row r="27" spans="2:9" x14ac:dyDescent="0.25">
      <c r="B27" s="2" t="s">
        <v>123</v>
      </c>
      <c r="C27" s="12">
        <v>-6060</v>
      </c>
      <c r="D27" s="15">
        <f t="shared" ref="D27" si="19">IFERROR(C27/E27-1,"")</f>
        <v>-1.6175481504127178</v>
      </c>
      <c r="E27" s="12">
        <v>9813</v>
      </c>
      <c r="F27" s="15">
        <f t="shared" si="1"/>
        <v>-0.26741321388577832</v>
      </c>
      <c r="G27" s="12">
        <v>13395</v>
      </c>
      <c r="H27" s="15">
        <f t="shared" si="1"/>
        <v>-0.52230662244570447</v>
      </c>
      <c r="I27" s="12">
        <v>28041</v>
      </c>
    </row>
    <row r="28" spans="2:9" x14ac:dyDescent="0.25">
      <c r="B28" s="2" t="s">
        <v>53</v>
      </c>
      <c r="C28" s="12">
        <v>36881</v>
      </c>
      <c r="D28" s="15">
        <f t="shared" ref="D28" si="20">IFERROR(C28/E28-1,"")</f>
        <v>-0.17859688195991086</v>
      </c>
      <c r="E28" s="12">
        <v>44900</v>
      </c>
      <c r="F28" s="15">
        <f t="shared" si="1"/>
        <v>-76.589225589225592</v>
      </c>
      <c r="G28" s="12">
        <v>-594</v>
      </c>
      <c r="H28" s="15">
        <f t="shared" si="1"/>
        <v>-1.0179018112775384</v>
      </c>
      <c r="I28" s="12">
        <v>33181</v>
      </c>
    </row>
    <row r="29" spans="2:9" x14ac:dyDescent="0.25">
      <c r="B29" s="2" t="s">
        <v>124</v>
      </c>
      <c r="C29" s="12" t="s">
        <v>9</v>
      </c>
      <c r="D29" s="15" t="str">
        <f t="shared" ref="D29" si="21">IFERROR(C29/E29-1,"")</f>
        <v/>
      </c>
      <c r="E29" s="12">
        <v>768</v>
      </c>
      <c r="F29" s="15" t="str">
        <f t="shared" si="1"/>
        <v/>
      </c>
      <c r="G29" s="12" t="s">
        <v>9</v>
      </c>
      <c r="H29" s="15" t="str">
        <f t="shared" si="1"/>
        <v/>
      </c>
      <c r="I29" s="12">
        <v>2533</v>
      </c>
    </row>
    <row r="30" spans="2:9" x14ac:dyDescent="0.25">
      <c r="B30" s="2" t="s">
        <v>125</v>
      </c>
      <c r="C30" s="12" t="s">
        <v>9</v>
      </c>
      <c r="D30" s="15" t="str">
        <f t="shared" ref="D30" si="22">IFERROR(C30/E30-1,"")</f>
        <v/>
      </c>
      <c r="E30" s="12">
        <v>8591</v>
      </c>
      <c r="F30" s="15" t="str">
        <f t="shared" si="1"/>
        <v/>
      </c>
      <c r="G30" s="12" t="s">
        <v>9</v>
      </c>
      <c r="H30" s="15" t="str">
        <f t="shared" si="1"/>
        <v/>
      </c>
      <c r="I30" s="12">
        <v>22437</v>
      </c>
    </row>
    <row r="31" spans="2:9" x14ac:dyDescent="0.25">
      <c r="B31" s="2" t="s">
        <v>126</v>
      </c>
      <c r="C31" s="12">
        <v>36863</v>
      </c>
      <c r="D31" s="15">
        <f t="shared" ref="D31" si="23">IFERROR(C31/E31-1,"")</f>
        <v>3.7196477307897879E-2</v>
      </c>
      <c r="E31" s="12">
        <v>35541</v>
      </c>
      <c r="F31" s="15">
        <f t="shared" si="1"/>
        <v>-60.833333333333336</v>
      </c>
      <c r="G31" s="12">
        <v>-594</v>
      </c>
      <c r="H31" s="15">
        <f t="shared" si="1"/>
        <v>-1.0723419802703691</v>
      </c>
      <c r="I31" s="12">
        <v>8211</v>
      </c>
    </row>
    <row r="32" spans="2:9" x14ac:dyDescent="0.25">
      <c r="B32" s="2" t="s">
        <v>45</v>
      </c>
      <c r="C32" s="12">
        <v>100013.462</v>
      </c>
      <c r="D32" s="15">
        <f t="shared" ref="D32" si="24">IFERROR(C32/E32-1,"")</f>
        <v>0.3168717986794054</v>
      </c>
      <c r="E32" s="12">
        <v>75947.759000000005</v>
      </c>
      <c r="F32" s="15">
        <f t="shared" si="1"/>
        <v>2.0410814781221269</v>
      </c>
      <c r="G32" s="12">
        <v>24973.931</v>
      </c>
      <c r="H32" s="15">
        <f t="shared" si="1"/>
        <v>9.8726434663784168E-2</v>
      </c>
      <c r="I32" s="12">
        <v>22729.89</v>
      </c>
    </row>
    <row r="33" spans="2:9" x14ac:dyDescent="0.25">
      <c r="B33" s="2" t="s">
        <v>46</v>
      </c>
      <c r="C33" s="12">
        <v>103653.626</v>
      </c>
      <c r="D33" s="15">
        <f t="shared" ref="D33" si="25">IFERROR(C33/E33-1,"")</f>
        <v>0.27513400494520623</v>
      </c>
      <c r="E33" s="12">
        <v>81288.418000000005</v>
      </c>
      <c r="F33" s="15">
        <f t="shared" si="1"/>
        <v>2.2549308316740366</v>
      </c>
      <c r="G33" s="12">
        <v>24973.931</v>
      </c>
      <c r="H33" s="15">
        <f t="shared" si="1"/>
        <v>-0.10432626600069927</v>
      </c>
      <c r="I33" s="12">
        <v>27882.844000000001</v>
      </c>
    </row>
    <row r="34" spans="2:9" x14ac:dyDescent="0.25">
      <c r="B34" s="2" t="s">
        <v>54</v>
      </c>
      <c r="C34" s="12">
        <v>101397.48</v>
      </c>
      <c r="D34" s="15">
        <f t="shared" ref="D34" si="26">IFERROR(C34/E34-1,"")</f>
        <v>2.6291727272774068E-2</v>
      </c>
      <c r="E34" s="12">
        <v>98799.861000000004</v>
      </c>
      <c r="F34" s="15">
        <f t="shared" si="1"/>
        <v>2.6818175161224147</v>
      </c>
      <c r="G34" s="12">
        <v>26834.535</v>
      </c>
      <c r="H34" s="15">
        <f t="shared" si="1"/>
        <v>3.7146248155540462E-2</v>
      </c>
      <c r="I34" s="12">
        <v>25873.434000000001</v>
      </c>
    </row>
    <row r="35" spans="2:9" x14ac:dyDescent="0.25">
      <c r="B35" s="2" t="s">
        <v>55</v>
      </c>
      <c r="C35" s="12">
        <v>0.37</v>
      </c>
      <c r="D35" s="15">
        <f t="shared" ref="D35" si="27">IFERROR(C35/E35-1,"")</f>
        <v>-0.21276595744680848</v>
      </c>
      <c r="E35" s="12">
        <v>0.47</v>
      </c>
      <c r="F35" s="15">
        <f t="shared" si="1"/>
        <v>-24.499999999999996</v>
      </c>
      <c r="G35" s="12">
        <v>-0.02</v>
      </c>
      <c r="H35" s="15">
        <f t="shared" si="1"/>
        <v>-1.0555555555555556</v>
      </c>
      <c r="I35" s="12">
        <v>0.36</v>
      </c>
    </row>
    <row r="36" spans="2:9" x14ac:dyDescent="0.25">
      <c r="B36" s="2" t="s">
        <v>56</v>
      </c>
      <c r="C36" s="12">
        <v>0.36</v>
      </c>
      <c r="D36" s="15">
        <f t="shared" ref="D36" si="28">IFERROR(C36/E36-1,"")</f>
        <v>5.8823529411764497E-2</v>
      </c>
      <c r="E36" s="12">
        <v>0.34</v>
      </c>
      <c r="F36" s="15">
        <f t="shared" si="1"/>
        <v>-18</v>
      </c>
      <c r="G36" s="12">
        <v>-0.02</v>
      </c>
      <c r="H36" s="15">
        <f t="shared" si="1"/>
        <v>-1.0588235294117647</v>
      </c>
      <c r="I36" s="12">
        <v>0.34</v>
      </c>
    </row>
    <row r="37" spans="2:9" x14ac:dyDescent="0.25">
      <c r="B37" s="2" t="s">
        <v>127</v>
      </c>
      <c r="C37" s="12">
        <v>8000</v>
      </c>
      <c r="D37" s="15">
        <f t="shared" ref="D37" si="29">IFERROR(C37/E37-1,"")</f>
        <v>0.21212121212121215</v>
      </c>
      <c r="E37" s="12">
        <v>6600</v>
      </c>
      <c r="F37" s="15">
        <f t="shared" si="1"/>
        <v>0.13793103448275867</v>
      </c>
      <c r="G37" s="12">
        <v>5800</v>
      </c>
      <c r="H37" s="15" t="str">
        <f t="shared" si="1"/>
        <v/>
      </c>
      <c r="I37" s="12" t="s">
        <v>9</v>
      </c>
    </row>
    <row r="38" spans="2:9" x14ac:dyDescent="0.25">
      <c r="B38" s="2" t="s">
        <v>128</v>
      </c>
      <c r="C38" s="12">
        <v>85</v>
      </c>
      <c r="D38" s="15">
        <f t="shared" ref="D38" si="30">IFERROR(C38/E38-1,"")</f>
        <v>-0.19811320754716977</v>
      </c>
      <c r="E38" s="12">
        <v>106</v>
      </c>
      <c r="F38" s="15" t="str">
        <f t="shared" si="1"/>
        <v/>
      </c>
      <c r="G38" s="12" t="s">
        <v>9</v>
      </c>
      <c r="H38" s="15" t="str">
        <f t="shared" si="1"/>
        <v/>
      </c>
      <c r="I38" s="12" t="s">
        <v>9</v>
      </c>
    </row>
    <row r="39" spans="2:9" x14ac:dyDescent="0.25">
      <c r="B39" s="2" t="s">
        <v>129</v>
      </c>
      <c r="C39" s="12">
        <v>-578</v>
      </c>
      <c r="D39" s="15" t="str">
        <f t="shared" ref="D39" si="31">IFERROR(C39/E39-1,"")</f>
        <v/>
      </c>
      <c r="E39" s="12" t="s">
        <v>9</v>
      </c>
      <c r="F39" s="15" t="str">
        <f t="shared" si="1"/>
        <v/>
      </c>
      <c r="G39" s="12" t="s">
        <v>9</v>
      </c>
      <c r="H39" s="15" t="str">
        <f t="shared" si="1"/>
        <v/>
      </c>
      <c r="I39" s="12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3C6-0F89-458B-9299-E0140BA274CD}">
  <dimension ref="B1:G32"/>
  <sheetViews>
    <sheetView workbookViewId="0">
      <selection activeCell="C8" sqref="C8"/>
    </sheetView>
  </sheetViews>
  <sheetFormatPr defaultRowHeight="12.5" x14ac:dyDescent="0.25"/>
  <cols>
    <col min="1" max="1" width="3.1796875" customWidth="1"/>
    <col min="2" max="2" width="26.90625" bestFit="1" customWidth="1"/>
    <col min="3" max="3" width="12.81640625" customWidth="1"/>
    <col min="4" max="5" width="13.08984375" customWidth="1"/>
    <col min="6" max="6" width="18.90625" bestFit="1" customWidth="1"/>
    <col min="7" max="7" width="11.6328125" customWidth="1"/>
  </cols>
  <sheetData>
    <row r="1" spans="2:7" ht="45" customHeight="1" x14ac:dyDescent="0.25"/>
    <row r="2" spans="2:7" ht="13" x14ac:dyDescent="0.3">
      <c r="C2" s="10" t="s">
        <v>63</v>
      </c>
      <c r="D2" s="10" t="s">
        <v>61</v>
      </c>
      <c r="E2" s="10" t="s">
        <v>62</v>
      </c>
      <c r="F2" s="10" t="s">
        <v>65</v>
      </c>
      <c r="G2" s="10" t="s">
        <v>64</v>
      </c>
    </row>
    <row r="3" spans="2:7" ht="26" x14ac:dyDescent="0.25">
      <c r="B3" s="1" t="s">
        <v>15</v>
      </c>
      <c r="C3" s="4" t="s">
        <v>58</v>
      </c>
      <c r="D3" s="4" t="s">
        <v>16</v>
      </c>
      <c r="E3" s="4" t="s">
        <v>43</v>
      </c>
      <c r="F3" s="4" t="s">
        <v>49</v>
      </c>
      <c r="G3" s="4" t="s">
        <v>49</v>
      </c>
    </row>
    <row r="4" spans="2:7" x14ac:dyDescent="0.25">
      <c r="B4" s="2" t="s">
        <v>17</v>
      </c>
      <c r="C4" s="7">
        <v>6.61</v>
      </c>
      <c r="D4" s="7">
        <v>5.83</v>
      </c>
      <c r="E4" s="7">
        <v>24.13</v>
      </c>
      <c r="F4" s="7">
        <v>1.33</v>
      </c>
      <c r="G4" s="7">
        <v>-11.46</v>
      </c>
    </row>
    <row r="5" spans="2:7" x14ac:dyDescent="0.25">
      <c r="B5" s="2" t="s">
        <v>18</v>
      </c>
      <c r="C5" s="7">
        <v>10.210000000000001</v>
      </c>
      <c r="D5" s="7">
        <v>12.89</v>
      </c>
      <c r="E5" s="8">
        <v>38.1</v>
      </c>
      <c r="F5" s="7">
        <v>3.48</v>
      </c>
      <c r="G5" s="7">
        <v>-33.25</v>
      </c>
    </row>
    <row r="6" spans="2:7" x14ac:dyDescent="0.25">
      <c r="B6" s="2" t="s">
        <v>19</v>
      </c>
      <c r="C6" s="8">
        <v>6.5</v>
      </c>
      <c r="D6" s="7">
        <v>7.68</v>
      </c>
      <c r="E6" s="7">
        <v>52.47</v>
      </c>
      <c r="F6" s="7">
        <v>5.0199999999999996</v>
      </c>
      <c r="G6" s="7">
        <v>-44.07</v>
      </c>
    </row>
    <row r="7" spans="2:7" x14ac:dyDescent="0.25">
      <c r="B7" s="2" t="s">
        <v>20</v>
      </c>
      <c r="C7" s="7">
        <v>2.61</v>
      </c>
      <c r="D7" s="8">
        <v>9.4</v>
      </c>
      <c r="E7" s="7">
        <v>26.62</v>
      </c>
      <c r="F7" s="7">
        <v>6.73</v>
      </c>
      <c r="G7" s="7">
        <v>-6.44</v>
      </c>
    </row>
    <row r="8" spans="2:7" x14ac:dyDescent="0.25">
      <c r="B8" s="2" t="s">
        <v>21</v>
      </c>
      <c r="C8" s="7">
        <v>-19.66</v>
      </c>
      <c r="D8" s="7">
        <v>-17.739999999999998</v>
      </c>
      <c r="E8" s="7">
        <v>28.06</v>
      </c>
      <c r="F8" s="7">
        <v>27.87</v>
      </c>
      <c r="G8" s="6" t="s">
        <v>22</v>
      </c>
    </row>
    <row r="9" spans="2:7" x14ac:dyDescent="0.25">
      <c r="B9" s="2" t="s">
        <v>23</v>
      </c>
      <c r="C9" s="5">
        <v>194006</v>
      </c>
      <c r="D9" s="5">
        <v>248061</v>
      </c>
      <c r="E9" s="5">
        <v>210012</v>
      </c>
      <c r="F9" s="5">
        <v>82569</v>
      </c>
      <c r="G9" s="5">
        <v>144624</v>
      </c>
    </row>
    <row r="11" spans="2:7" ht="26" x14ac:dyDescent="0.25">
      <c r="B11" s="1" t="s">
        <v>24</v>
      </c>
      <c r="C11" s="4" t="s">
        <v>58</v>
      </c>
      <c r="D11" s="4" t="s">
        <v>16</v>
      </c>
      <c r="E11" s="4" t="s">
        <v>43</v>
      </c>
      <c r="F11" s="4" t="s">
        <v>49</v>
      </c>
      <c r="G11" s="4" t="s">
        <v>49</v>
      </c>
    </row>
    <row r="12" spans="2:7" x14ac:dyDescent="0.25">
      <c r="B12" s="2" t="s">
        <v>25</v>
      </c>
      <c r="C12" s="7">
        <v>1.68</v>
      </c>
      <c r="D12" s="7">
        <v>1.17</v>
      </c>
      <c r="E12" s="7">
        <v>1.82</v>
      </c>
      <c r="F12" s="7">
        <v>0.91</v>
      </c>
      <c r="G12" s="7">
        <v>0.45</v>
      </c>
    </row>
    <row r="13" spans="2:7" x14ac:dyDescent="0.25">
      <c r="B13" s="2" t="s">
        <v>26</v>
      </c>
      <c r="C13" s="7">
        <v>2.64</v>
      </c>
      <c r="D13" s="7">
        <v>1.61</v>
      </c>
      <c r="E13" s="7">
        <v>2.91</v>
      </c>
      <c r="F13" s="7">
        <v>1.55</v>
      </c>
      <c r="G13" s="7">
        <v>1.01</v>
      </c>
    </row>
    <row r="14" spans="2:7" x14ac:dyDescent="0.25">
      <c r="B14" s="2" t="s">
        <v>27</v>
      </c>
      <c r="C14" s="7">
        <v>48.66</v>
      </c>
      <c r="D14" s="7">
        <v>17.63</v>
      </c>
      <c r="E14" s="7">
        <v>36.19</v>
      </c>
      <c r="F14" s="7">
        <v>12.66</v>
      </c>
      <c r="G14" s="7">
        <v>0.18</v>
      </c>
    </row>
    <row r="16" spans="2:7" ht="26" x14ac:dyDescent="0.25">
      <c r="B16" s="1" t="s">
        <v>28</v>
      </c>
      <c r="C16" s="4" t="s">
        <v>59</v>
      </c>
      <c r="D16" s="4" t="s">
        <v>16</v>
      </c>
      <c r="E16" s="4" t="s">
        <v>43</v>
      </c>
      <c r="F16" s="4" t="s">
        <v>49</v>
      </c>
      <c r="G16" s="4" t="s">
        <v>50</v>
      </c>
    </row>
    <row r="17" spans="2:7" x14ac:dyDescent="0.25">
      <c r="B17" s="2" t="s">
        <v>29</v>
      </c>
      <c r="D17" s="7">
        <v>0.22</v>
      </c>
      <c r="F17" s="7">
        <v>0.22</v>
      </c>
    </row>
    <row r="18" spans="2:7" x14ac:dyDescent="0.25">
      <c r="B18" s="2" t="s">
        <v>30</v>
      </c>
      <c r="D18" s="7">
        <v>0.51</v>
      </c>
      <c r="F18" s="7">
        <v>0.22</v>
      </c>
    </row>
    <row r="19" spans="2:7" x14ac:dyDescent="0.25">
      <c r="B19" s="2" t="s">
        <v>31</v>
      </c>
      <c r="C19" s="7">
        <v>5.62</v>
      </c>
      <c r="D19" s="6" t="s">
        <v>9</v>
      </c>
      <c r="E19" s="7">
        <v>116.16</v>
      </c>
      <c r="F19" s="7">
        <v>9.06</v>
      </c>
      <c r="G19" s="8">
        <v>1128.5999999999999</v>
      </c>
    </row>
    <row r="21" spans="2:7" ht="26" x14ac:dyDescent="0.25">
      <c r="B21" s="1" t="s">
        <v>32</v>
      </c>
      <c r="C21" s="4" t="s">
        <v>58</v>
      </c>
      <c r="D21" s="4" t="s">
        <v>16</v>
      </c>
      <c r="E21" s="4" t="s">
        <v>43</v>
      </c>
      <c r="F21" s="4" t="s">
        <v>49</v>
      </c>
      <c r="G21" s="4" t="s">
        <v>49</v>
      </c>
    </row>
    <row r="22" spans="2:7" x14ac:dyDescent="0.25">
      <c r="B22" s="2" t="s">
        <v>33</v>
      </c>
      <c r="C22" s="7">
        <v>2.83</v>
      </c>
      <c r="D22" s="7">
        <v>0.93</v>
      </c>
      <c r="E22" s="7">
        <v>1.49</v>
      </c>
      <c r="F22" s="7">
        <v>1.22</v>
      </c>
      <c r="G22" s="7">
        <v>1.41</v>
      </c>
    </row>
    <row r="23" spans="2:7" x14ac:dyDescent="0.25">
      <c r="B23" s="2" t="s">
        <v>34</v>
      </c>
      <c r="D23" s="7">
        <v>13.64</v>
      </c>
      <c r="E23" s="5">
        <v>105</v>
      </c>
      <c r="F23" s="7">
        <v>47.38</v>
      </c>
      <c r="G23" s="7">
        <v>143.63</v>
      </c>
    </row>
    <row r="24" spans="2:7" x14ac:dyDescent="0.25">
      <c r="B24" s="2" t="s">
        <v>35</v>
      </c>
      <c r="C24" s="8">
        <v>8.6</v>
      </c>
      <c r="D24" s="7">
        <v>3.23</v>
      </c>
      <c r="E24" s="8">
        <v>3.8</v>
      </c>
      <c r="F24" s="7">
        <v>3.38</v>
      </c>
      <c r="G24" s="7">
        <v>6.02</v>
      </c>
    </row>
    <row r="25" spans="2:7" x14ac:dyDescent="0.25">
      <c r="B25" s="2" t="s">
        <v>36</v>
      </c>
      <c r="C25" s="7">
        <v>18.190000000000001</v>
      </c>
      <c r="D25" s="7">
        <v>27.51</v>
      </c>
      <c r="E25" s="7">
        <v>45.46</v>
      </c>
      <c r="F25" s="7">
        <v>16.260000000000002</v>
      </c>
      <c r="G25" s="7">
        <v>14.32</v>
      </c>
    </row>
    <row r="26" spans="2:7" x14ac:dyDescent="0.25">
      <c r="B26" s="2" t="s">
        <v>37</v>
      </c>
      <c r="C26" s="7">
        <v>27.53</v>
      </c>
      <c r="D26" s="7">
        <v>7.69</v>
      </c>
      <c r="E26" s="7">
        <v>17.62</v>
      </c>
      <c r="F26" s="8">
        <v>12.2</v>
      </c>
      <c r="G26" s="7">
        <v>26.21</v>
      </c>
    </row>
    <row r="27" spans="2:7" x14ac:dyDescent="0.25">
      <c r="B27" s="2" t="s">
        <v>38</v>
      </c>
      <c r="C27" s="7">
        <v>34.86</v>
      </c>
      <c r="D27" s="7">
        <v>6.12</v>
      </c>
      <c r="E27" s="7">
        <v>6.44</v>
      </c>
      <c r="F27" s="7">
        <v>5.34</v>
      </c>
      <c r="G27" s="7">
        <v>6.61</v>
      </c>
    </row>
    <row r="28" spans="2:7" x14ac:dyDescent="0.25">
      <c r="B28" s="2" t="s">
        <v>39</v>
      </c>
      <c r="C28" s="7">
        <v>6.63</v>
      </c>
      <c r="D28" s="8">
        <v>5.6</v>
      </c>
      <c r="E28" s="7">
        <v>4.04</v>
      </c>
      <c r="F28" s="7">
        <v>5.21</v>
      </c>
      <c r="G28" s="7">
        <v>10.69</v>
      </c>
    </row>
    <row r="30" spans="2:7" ht="26" x14ac:dyDescent="0.25">
      <c r="B30" s="1" t="s">
        <v>40</v>
      </c>
      <c r="C30" s="4" t="s">
        <v>58</v>
      </c>
      <c r="D30" s="4" t="s">
        <v>16</v>
      </c>
      <c r="E30" s="4" t="s">
        <v>43</v>
      </c>
      <c r="F30" s="4" t="s">
        <v>49</v>
      </c>
      <c r="G30" s="4" t="s">
        <v>49</v>
      </c>
    </row>
    <row r="31" spans="2:7" x14ac:dyDescent="0.25">
      <c r="B31" s="2" t="s">
        <v>41</v>
      </c>
      <c r="C31" s="7">
        <v>0.77</v>
      </c>
      <c r="D31" s="7">
        <v>9.98</v>
      </c>
      <c r="E31" s="7">
        <v>5.15</v>
      </c>
      <c r="F31" s="7">
        <v>4.68</v>
      </c>
      <c r="G31" s="7">
        <v>1.38</v>
      </c>
    </row>
    <row r="32" spans="2:7" x14ac:dyDescent="0.25">
      <c r="B32" s="2" t="s">
        <v>42</v>
      </c>
      <c r="C32" s="7">
        <v>3.91</v>
      </c>
      <c r="D32" s="7">
        <v>37.15</v>
      </c>
      <c r="E32" s="7">
        <v>14.98</v>
      </c>
      <c r="F32" s="7">
        <v>16.86</v>
      </c>
      <c r="G32" s="7">
        <v>6.36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Vertical_BS</vt:lpstr>
      <vt:lpstr>Vertical_IS_SFIX</vt:lpstr>
      <vt:lpstr>Horizontal_IS_SFIX</vt:lpstr>
      <vt:lpstr>Ratios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David Moore</cp:lastModifiedBy>
  <dcterms:created xsi:type="dcterms:W3CDTF">2020-09-17T17:53:17Z</dcterms:created>
  <dcterms:modified xsi:type="dcterms:W3CDTF">2020-09-17T19:55:02Z</dcterms:modified>
  <cp:category/>
</cp:coreProperties>
</file>